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730" windowHeight="11160" tabRatio="680" firstSheet="14" activeTab="30"/>
  </bookViews>
  <sheets>
    <sheet name="Index" sheetId="1" r:id="rId1"/>
    <sheet name="1" sheetId="2" r:id="rId2"/>
    <sheet name="2" sheetId="3" r:id="rId3"/>
    <sheet name="3" sheetId="4" r:id="rId4"/>
    <sheet name="4" sheetId="5" r:id="rId5"/>
    <sheet name="5" sheetId="6" r:id="rId6"/>
    <sheet name="6" sheetId="7" r:id="rId7"/>
    <sheet name="7" sheetId="8" r:id="rId8"/>
    <sheet name="8" sheetId="9" r:id="rId9"/>
    <sheet name="9" sheetId="10" r:id="rId10"/>
    <sheet name="10" sheetId="11" r:id="rId11"/>
    <sheet name="11" sheetId="12" r:id="rId12"/>
    <sheet name="12" sheetId="13" r:id="rId13"/>
    <sheet name="13" sheetId="14" r:id="rId14"/>
    <sheet name="14" sheetId="15" r:id="rId15"/>
    <sheet name="15" sheetId="16" r:id="rId16"/>
    <sheet name="16" sheetId="17" r:id="rId17"/>
    <sheet name="17" sheetId="18" r:id="rId18"/>
    <sheet name="18" sheetId="19" r:id="rId19"/>
    <sheet name="19" sheetId="20" r:id="rId20"/>
    <sheet name="20" sheetId="21" r:id="rId21"/>
    <sheet name="21" sheetId="22" r:id="rId22"/>
    <sheet name="22" sheetId="23" r:id="rId23"/>
    <sheet name="23" sheetId="24" r:id="rId24"/>
    <sheet name="24" sheetId="25" r:id="rId25"/>
    <sheet name="25" sheetId="26" r:id="rId26"/>
    <sheet name="26" sheetId="27" r:id="rId27"/>
    <sheet name="27" sheetId="28" r:id="rId28"/>
    <sheet name="28" sheetId="29" r:id="rId29"/>
    <sheet name="29" sheetId="30" r:id="rId30"/>
    <sheet name="30" sheetId="31" r:id="rId31"/>
    <sheet name="31" sheetId="32" r:id="rId32"/>
    <sheet name="32" sheetId="33" r:id="rId33"/>
  </sheets>
  <externalReferences>
    <externalReference r:id="rId36"/>
    <externalReference r:id="rId37"/>
    <externalReference r:id="rId38"/>
    <externalReference r:id="rId39"/>
  </externalReferences>
  <definedNames>
    <definedName name="a">#REF!</definedName>
    <definedName name="_xlnm.Print_Area" localSheetId="1">'1'!$B$3:$K$24</definedName>
    <definedName name="_xlnm.Print_Area" localSheetId="10">'10'!$B$3:$K$16</definedName>
    <definedName name="_xlnm.Print_Area" localSheetId="11">'11'!$B$3:$K$33</definedName>
    <definedName name="_xlnm.Print_Area" localSheetId="12">'12'!$B$3:$K$16</definedName>
    <definedName name="_xlnm.Print_Area" localSheetId="13">'13'!$B$3:$K$18</definedName>
    <definedName name="_xlnm.Print_Area" localSheetId="14">'14'!$B$3:$K$25</definedName>
    <definedName name="_xlnm.Print_Area" localSheetId="15">'15'!$B$3:$K$19</definedName>
    <definedName name="_xlnm.Print_Area" localSheetId="16">'16'!$B$3:$K$21</definedName>
    <definedName name="_xlnm.Print_Area" localSheetId="17">'17'!$B$3:$M$41</definedName>
    <definedName name="_xlnm.Print_Area" localSheetId="18">'18'!$B$3:$I$14</definedName>
    <definedName name="_xlnm.Print_Area" localSheetId="19">'19'!$B$3:$M$28</definedName>
    <definedName name="_xlnm.Print_Area" localSheetId="2">'2'!$B$3:$K$15</definedName>
    <definedName name="_xlnm.Print_Area" localSheetId="20">'20'!$B$3:$M$26</definedName>
    <definedName name="_xlnm.Print_Area" localSheetId="21">'21'!$B$3:$M$20</definedName>
    <definedName name="_xlnm.Print_Area" localSheetId="22">'22'!$B$3:$M$14</definedName>
    <definedName name="_xlnm.Print_Area" localSheetId="23">'23'!$B$3:$F$14</definedName>
    <definedName name="_xlnm.Print_Area" localSheetId="24">'24'!$B$3:$G$52</definedName>
    <definedName name="_xlnm.Print_Area" localSheetId="25">'25'!$B$3:$E$12</definedName>
    <definedName name="_xlnm.Print_Area" localSheetId="26">'26'!$B$3:$G$16</definedName>
    <definedName name="_xlnm.Print_Area" localSheetId="27">'27'!$B$3:$D$25</definedName>
    <definedName name="_xlnm.Print_Area" localSheetId="28">'28'!$B$3:$H$18</definedName>
    <definedName name="_xlnm.Print_Area" localSheetId="29">'29'!$B$3:$F$71</definedName>
    <definedName name="_xlnm.Print_Area" localSheetId="3">'3'!$B$3:$M$26</definedName>
    <definedName name="_xlnm.Print_Area" localSheetId="30">'30'!$B$3:$G$72</definedName>
    <definedName name="_xlnm.Print_Area" localSheetId="31">'31'!$B$3:$M$19</definedName>
    <definedName name="_xlnm.Print_Area" localSheetId="32">'32'!$B$3:$K$82</definedName>
    <definedName name="_xlnm.Print_Area" localSheetId="4">'4'!$B$3:$K$14</definedName>
    <definedName name="_xlnm.Print_Area" localSheetId="5">'5'!$B$3:$L$36</definedName>
    <definedName name="_xlnm.Print_Area" localSheetId="6">'6'!$B$3:$K$16</definedName>
    <definedName name="_xlnm.Print_Area" localSheetId="7">'7'!$B$3:$K$21</definedName>
    <definedName name="_xlnm.Print_Area" localSheetId="8">'8'!$B$4:$K$15</definedName>
    <definedName name="_xlnm.Print_Area" localSheetId="9">'9'!$B$3:$K$16</definedName>
    <definedName name="BalanceEsp" localSheetId="25">#REF!</definedName>
    <definedName name="BalanceEsp" localSheetId="3">#REF!</definedName>
    <definedName name="BalanceEsp" localSheetId="31">#REF!</definedName>
    <definedName name="BalanceEsp" localSheetId="4">#REF!</definedName>
    <definedName name="BalanceEsp" localSheetId="7">#REF!</definedName>
    <definedName name="BalanceEsp" localSheetId="9">#REF!</definedName>
    <definedName name="BalanceEsp">#REF!</definedName>
    <definedName name="BalanceIng" localSheetId="25">#REF!</definedName>
    <definedName name="BalanceIng" localSheetId="3">#REF!</definedName>
    <definedName name="BalanceIng" localSheetId="4">#REF!</definedName>
    <definedName name="BalanceIng" localSheetId="7">#REF!</definedName>
    <definedName name="BalanceIng" localSheetId="9">#REF!</definedName>
    <definedName name="BalanceIng">#REF!</definedName>
    <definedName name="cash">#REF!</definedName>
    <definedName name="CashFlowEsp" localSheetId="25">#REF!</definedName>
    <definedName name="CashFlowEsp" localSheetId="3">#REF!</definedName>
    <definedName name="CashFlowEsp" localSheetId="4">#REF!</definedName>
    <definedName name="CashFlowEsp" localSheetId="7">#REF!</definedName>
    <definedName name="CashFlowEsp" localSheetId="9">#REF!</definedName>
    <definedName name="CashFlowEsp">#REF!</definedName>
    <definedName name="CashFlowIng" localSheetId="14">#REF!</definedName>
    <definedName name="CashFlowIng" localSheetId="18">#REF!</definedName>
    <definedName name="CashFlowIng" localSheetId="25">#REF!</definedName>
    <definedName name="CashFlowIng" localSheetId="28">#REF!</definedName>
    <definedName name="CashFlowIng" localSheetId="3">#REF!</definedName>
    <definedName name="CashFlowIng" localSheetId="4">#REF!</definedName>
    <definedName name="CashFlowIng" localSheetId="7">#REF!</definedName>
    <definedName name="CashFlowIng" localSheetId="9">#REF!</definedName>
    <definedName name="CashFlowIng">#REF!</definedName>
    <definedName name="CIFEsp" localSheetId="18">#REF!</definedName>
    <definedName name="CIFEsp" localSheetId="25">#REF!</definedName>
    <definedName name="CIFEsp" localSheetId="28">#REF!</definedName>
    <definedName name="CIFEsp">#REF!</definedName>
    <definedName name="CIFIngles" localSheetId="18">#REF!</definedName>
    <definedName name="CIFIngles" localSheetId="25">#REF!</definedName>
    <definedName name="CIFIngles" localSheetId="28">#REF!</definedName>
    <definedName name="CIFIngles">#REF!</definedName>
    <definedName name="CostEsp" localSheetId="18">#REF!</definedName>
    <definedName name="CostEsp" localSheetId="25">#REF!</definedName>
    <definedName name="CostEsp">#REF!</definedName>
    <definedName name="CostIng" localSheetId="18">#REF!</definedName>
    <definedName name="CostIng" localSheetId="25">#REF!</definedName>
    <definedName name="CostIng">#REF!</definedName>
    <definedName name="EBITDAEsp" localSheetId="25">#REF!</definedName>
    <definedName name="EBITDAEsp" localSheetId="3">#REF!</definedName>
    <definedName name="EBITDAEsp" localSheetId="31">#REF!</definedName>
    <definedName name="EBITDAEsp" localSheetId="4">#REF!</definedName>
    <definedName name="EBITDAEsp" localSheetId="7">#REF!</definedName>
    <definedName name="EBITDAEsp" localSheetId="9">#REF!</definedName>
    <definedName name="EBITDAEsp">#REF!</definedName>
    <definedName name="EBITDAIng" localSheetId="25">#REF!</definedName>
    <definedName name="EBITDAIng" localSheetId="3">#REF!</definedName>
    <definedName name="EBITDAIng" localSheetId="4">#REF!</definedName>
    <definedName name="EBITDAIng" localSheetId="7">#REF!</definedName>
    <definedName name="EBITDAIng" localSheetId="9">#REF!</definedName>
    <definedName name="EBITDAIng">#REF!</definedName>
    <definedName name="EquityIng" localSheetId="18">#REF!</definedName>
    <definedName name="EquityIng" localSheetId="25">#REF!</definedName>
    <definedName name="EquityIng" localSheetId="3">#REF!</definedName>
    <definedName name="EquityIng" localSheetId="4">#REF!</definedName>
    <definedName name="EquityIng" localSheetId="7">#REF!</definedName>
    <definedName name="EquityIng" localSheetId="9">#REF!</definedName>
    <definedName name="EquityIng">#REF!</definedName>
    <definedName name="ExpEsp" localSheetId="25">#REF!</definedName>
    <definedName name="ExpEsp" localSheetId="3">#REF!</definedName>
    <definedName name="ExpEsp" localSheetId="4">#REF!</definedName>
    <definedName name="ExpEsp" localSheetId="7">#REF!</definedName>
    <definedName name="ExpEsp" localSheetId="9">#REF!</definedName>
    <definedName name="ExpEsp">#REF!</definedName>
    <definedName name="ExpIng" localSheetId="25">#REF!</definedName>
    <definedName name="ExpIng" localSheetId="3">#REF!</definedName>
    <definedName name="ExpIng" localSheetId="4">#REF!</definedName>
    <definedName name="ExpIng" localSheetId="7">#REF!</definedName>
    <definedName name="ExpIng" localSheetId="9">#REF!</definedName>
    <definedName name="ExpIng">#REF!</definedName>
    <definedName name="IncEsp" localSheetId="18">'18'!#REF!</definedName>
    <definedName name="IncEsp" localSheetId="25">'25'!#REF!</definedName>
    <definedName name="IncEsp" localSheetId="3">#REF!</definedName>
    <definedName name="IncEsp" localSheetId="31">#REF!</definedName>
    <definedName name="IncEsp" localSheetId="4">#REF!</definedName>
    <definedName name="IncEsp" localSheetId="7">#REF!</definedName>
    <definedName name="IncEsp" localSheetId="9">#REF!</definedName>
    <definedName name="IncEsp">#REF!</definedName>
    <definedName name="IncIng" localSheetId="18">'18'!$B$3:$E$18</definedName>
    <definedName name="IncIng" localSheetId="25">'25'!$B$3:$E$17</definedName>
    <definedName name="IncIng" localSheetId="3">#REF!</definedName>
    <definedName name="IncIng" localSheetId="31">#REF!</definedName>
    <definedName name="IncIng" localSheetId="4">#REF!</definedName>
    <definedName name="IncIng" localSheetId="7">#REF!</definedName>
    <definedName name="IncIng" localSheetId="9">#REF!</definedName>
    <definedName name="IncIng">#REF!</definedName>
    <definedName name="NacEsp" localSheetId="19">'19'!#REF!</definedName>
    <definedName name="NacEsp" localSheetId="25">#REF!</definedName>
    <definedName name="NacEsp" localSheetId="3">#REF!</definedName>
    <definedName name="NacEsp" localSheetId="31">#REF!</definedName>
    <definedName name="NacEsp" localSheetId="4">#REF!</definedName>
    <definedName name="NacEsp" localSheetId="7">#REF!</definedName>
    <definedName name="NacEsp" localSheetId="9">#REF!</definedName>
    <definedName name="NacEsp">#REF!</definedName>
    <definedName name="NacIng" localSheetId="19">'19'!$B$3:$G$27</definedName>
    <definedName name="NacIng" localSheetId="25">#REF!</definedName>
    <definedName name="NacIng" localSheetId="3">#REF!</definedName>
    <definedName name="NacIng" localSheetId="31">#REF!</definedName>
    <definedName name="NacIng" localSheetId="4">#REF!</definedName>
    <definedName name="NacIng" localSheetId="7">#REF!</definedName>
    <definedName name="NacIng" localSheetId="9">#REF!</definedName>
    <definedName name="NacIng">#REF!</definedName>
    <definedName name="OtherLiabIng" localSheetId="18">#REF!</definedName>
    <definedName name="OtherLiabIng" localSheetId="25">#REF!</definedName>
    <definedName name="OtherLiabIng" localSheetId="28">#REF!</definedName>
    <definedName name="OtherLiabIng" localSheetId="31">#REF!</definedName>
    <definedName name="OtherLiabIng">#REF!</definedName>
    <definedName name="PerfilEsp" localSheetId="18">#REF!</definedName>
    <definedName name="PerfilEsp" localSheetId="25">#REF!</definedName>
    <definedName name="PerfilEsp" localSheetId="28">#REF!</definedName>
    <definedName name="PerfilEsp" localSheetId="31">#REF!</definedName>
    <definedName name="PerfilEsp">#REF!</definedName>
    <definedName name="PerfilIng" localSheetId="18">#REF!</definedName>
    <definedName name="PerfilIng" localSheetId="25">#REF!</definedName>
    <definedName name="PerfilIng" localSheetId="28">#REF!</definedName>
    <definedName name="PerfilIng" localSheetId="31">#REF!</definedName>
    <definedName name="PerfilIng">#REF!</definedName>
    <definedName name="periodos">'[4]Generales'!$T$3:$AF$6</definedName>
    <definedName name="solver_adj" localSheetId="18" hidden="1">'18'!#REF!</definedName>
    <definedName name="solver_adj" localSheetId="25" hidden="1">'25'!#REF!</definedName>
    <definedName name="solver_cvg" localSheetId="18" hidden="1">0.0001</definedName>
    <definedName name="solver_cvg" localSheetId="25" hidden="1">0.0001</definedName>
    <definedName name="solver_drv" localSheetId="18" hidden="1">1</definedName>
    <definedName name="solver_drv" localSheetId="25" hidden="1">1</definedName>
    <definedName name="solver_est" localSheetId="18" hidden="1">1</definedName>
    <definedName name="solver_est" localSheetId="25" hidden="1">1</definedName>
    <definedName name="solver_itr" localSheetId="18" hidden="1">100</definedName>
    <definedName name="solver_itr" localSheetId="25" hidden="1">100</definedName>
    <definedName name="solver_lhs1" localSheetId="18" hidden="1">'18'!#REF!</definedName>
    <definedName name="solver_lhs1" localSheetId="25" hidden="1">'25'!#REF!</definedName>
    <definedName name="solver_lhs2" localSheetId="18" hidden="1">'18'!#REF!</definedName>
    <definedName name="solver_lhs2" localSheetId="25" hidden="1">'25'!#REF!</definedName>
    <definedName name="solver_lhs3" localSheetId="18" hidden="1">'18'!#REF!</definedName>
    <definedName name="solver_lhs3" localSheetId="25" hidden="1">'25'!#REF!</definedName>
    <definedName name="solver_lhs4" localSheetId="18" hidden="1">'18'!#REF!</definedName>
    <definedName name="solver_lhs4" localSheetId="25" hidden="1">'25'!#REF!</definedName>
    <definedName name="solver_lhs5" localSheetId="18" hidden="1">'18'!#REF!</definedName>
    <definedName name="solver_lhs5" localSheetId="25" hidden="1">'25'!#REF!</definedName>
    <definedName name="solver_lhs6" localSheetId="18" hidden="1">'18'!#REF!</definedName>
    <definedName name="solver_lhs6" localSheetId="25" hidden="1">'25'!#REF!</definedName>
    <definedName name="solver_lin" localSheetId="18" hidden="1">2</definedName>
    <definedName name="solver_lin" localSheetId="25" hidden="1">2</definedName>
    <definedName name="solver_neg" localSheetId="18" hidden="1">2</definedName>
    <definedName name="solver_neg" localSheetId="25" hidden="1">2</definedName>
    <definedName name="solver_num" localSheetId="18" hidden="1">6</definedName>
    <definedName name="solver_num" localSheetId="25" hidden="1">6</definedName>
    <definedName name="solver_nwt" localSheetId="18" hidden="1">1</definedName>
    <definedName name="solver_nwt" localSheetId="25" hidden="1">1</definedName>
    <definedName name="solver_opt" localSheetId="18" hidden="1">'18'!#REF!</definedName>
    <definedName name="solver_opt" localSheetId="25" hidden="1">'25'!#REF!</definedName>
    <definedName name="solver_pre" localSheetId="18" hidden="1">0.000001</definedName>
    <definedName name="solver_pre" localSheetId="25" hidden="1">0.000001</definedName>
    <definedName name="solver_rel1" localSheetId="18" hidden="1">3</definedName>
    <definedName name="solver_rel1" localSheetId="25" hidden="1">3</definedName>
    <definedName name="solver_rel2" localSheetId="18" hidden="1">3</definedName>
    <definedName name="solver_rel2" localSheetId="25" hidden="1">3</definedName>
    <definedName name="solver_rel3" localSheetId="18" hidden="1">3</definedName>
    <definedName name="solver_rel3" localSheetId="25" hidden="1">3</definedName>
    <definedName name="solver_rel4" localSheetId="18" hidden="1">3</definedName>
    <definedName name="solver_rel4" localSheetId="25" hidden="1">3</definedName>
    <definedName name="solver_rel5" localSheetId="18" hidden="1">3</definedName>
    <definedName name="solver_rel5" localSheetId="25" hidden="1">3</definedName>
    <definedName name="solver_rel6" localSheetId="18" hidden="1">3</definedName>
    <definedName name="solver_rel6" localSheetId="25" hidden="1">3</definedName>
    <definedName name="solver_rhs1" localSheetId="18" hidden="1">0</definedName>
    <definedName name="solver_rhs1" localSheetId="25" hidden="1">0</definedName>
    <definedName name="solver_rhs2" localSheetId="18" hidden="1">0</definedName>
    <definedName name="solver_rhs2" localSheetId="25" hidden="1">0</definedName>
    <definedName name="solver_rhs3" localSheetId="18" hidden="1">0</definedName>
    <definedName name="solver_rhs3" localSheetId="25" hidden="1">0</definedName>
    <definedName name="solver_rhs4" localSheetId="18" hidden="1">0</definedName>
    <definedName name="solver_rhs4" localSheetId="25" hidden="1">0</definedName>
    <definedName name="solver_rhs5" localSheetId="18" hidden="1">0</definedName>
    <definedName name="solver_rhs5" localSheetId="25" hidden="1">0</definedName>
    <definedName name="solver_rhs6" localSheetId="18" hidden="1">0</definedName>
    <definedName name="solver_rhs6" localSheetId="25" hidden="1">0</definedName>
    <definedName name="solver_scl" localSheetId="18" hidden="1">2</definedName>
    <definedName name="solver_scl" localSheetId="25" hidden="1">2</definedName>
    <definedName name="solver_sho" localSheetId="18" hidden="1">2</definedName>
    <definedName name="solver_sho" localSheetId="25" hidden="1">2</definedName>
    <definedName name="solver_tim" localSheetId="18" hidden="1">100</definedName>
    <definedName name="solver_tim" localSheetId="25" hidden="1">100</definedName>
    <definedName name="solver_tol" localSheetId="18" hidden="1">0.05</definedName>
    <definedName name="solver_tol" localSheetId="25" hidden="1">0.05</definedName>
    <definedName name="solver_typ" localSheetId="18" hidden="1">3</definedName>
    <definedName name="solver_typ" localSheetId="25" hidden="1">3</definedName>
    <definedName name="solver_val" localSheetId="18" hidden="1">167166.5</definedName>
    <definedName name="solver_val" localSheetId="25" hidden="1">167166.5</definedName>
    <definedName name="TaxEsp" localSheetId="18">#REF!</definedName>
    <definedName name="TaxEsp" localSheetId="25">#REF!</definedName>
    <definedName name="TaxEsp">#REF!</definedName>
    <definedName name="TaxIng" localSheetId="18">#REF!</definedName>
    <definedName name="TaxIng" localSheetId="25">#REF!</definedName>
    <definedName name="TaxIng">#REF!</definedName>
    <definedName name="trimestre" localSheetId="14">'[1]Machote'!$I$3:$AF$6</definedName>
    <definedName name="trimestre" localSheetId="18">'[2]Machote'!$I$3:$AF$6</definedName>
    <definedName name="trimestre" localSheetId="25">'[2]Machote'!$I$3:$AF$6</definedName>
    <definedName name="trimestre" localSheetId="28">'[2]Machote'!$I$3:$AF$6</definedName>
    <definedName name="trimestre" localSheetId="31">'[3]Machote'!$I$3:$AF$6</definedName>
    <definedName name="trimestre">#REF!</definedName>
  </definedNames>
  <calcPr fullCalcOnLoad="1"/>
</workbook>
</file>

<file path=xl/sharedStrings.xml><?xml version="1.0" encoding="utf-8"?>
<sst xmlns="http://schemas.openxmlformats.org/spreadsheetml/2006/main" count="838" uniqueCount="469">
  <si>
    <t>Content</t>
  </si>
  <si>
    <t>Main Statistics of Production</t>
  </si>
  <si>
    <t>Crude Oil Production by Type</t>
  </si>
  <si>
    <t>Crude Oil Production by Asset</t>
  </si>
  <si>
    <t>Natural Gas Production and Gas Flaring</t>
  </si>
  <si>
    <t>Natural Gas Production by Asset</t>
  </si>
  <si>
    <t xml:space="preserve"> Drilled and Operating Wells</t>
  </si>
  <si>
    <t>Average Operating Drilling Rigs</t>
  </si>
  <si>
    <t>Crude Oil Processing</t>
  </si>
  <si>
    <t>Petroleum Products Production</t>
  </si>
  <si>
    <t>Natural Gas Processing and Production</t>
  </si>
  <si>
    <t>Production of Petrochemicals</t>
  </si>
  <si>
    <t>Industrial Safety and Environmental Protection</t>
  </si>
  <si>
    <t>Volume of Domestic Sales</t>
  </si>
  <si>
    <t>Volume of Exports</t>
  </si>
  <si>
    <t>Volume of Imports</t>
  </si>
  <si>
    <t>Average Exchange Rates and Reference Data</t>
  </si>
  <si>
    <t>Consolidated Income Statement</t>
  </si>
  <si>
    <t>Financial Ratios</t>
  </si>
  <si>
    <t>Sales and Services Revenues</t>
  </si>
  <si>
    <t>Operating Costs and Expenses</t>
  </si>
  <si>
    <t>Interest expense &amp; interest income</t>
  </si>
  <si>
    <t>Taxes and Duties</t>
  </si>
  <si>
    <t>Selected Indices</t>
  </si>
  <si>
    <t>Consolidated Balance Sheet</t>
  </si>
  <si>
    <t>Selected Financial Indices</t>
  </si>
  <si>
    <t>Consolidated Total Financial Debt</t>
  </si>
  <si>
    <t>Financial Debt Maturity Profile</t>
  </si>
  <si>
    <t>Exposure of Debt Principal</t>
  </si>
  <si>
    <t>Derivative Financial Instruments</t>
  </si>
  <si>
    <t>Consolidated Statements of Cash Flows</t>
  </si>
  <si>
    <t>EBITDA Reconciliation</t>
  </si>
  <si>
    <t>Business Segment Information</t>
  </si>
  <si>
    <t>Index</t>
  </si>
  <si>
    <t>PEMEX</t>
  </si>
  <si>
    <t>Total hydrocarbons (Mboed)</t>
  </si>
  <si>
    <t>Change</t>
  </si>
  <si>
    <t>Upstream</t>
  </si>
  <si>
    <t>Business Partners' production</t>
  </si>
  <si>
    <t>Total crude oil production (Mbd)</t>
  </si>
  <si>
    <r>
      <t>Natural gas (MMcfd)</t>
    </r>
    <r>
      <rPr>
        <vertAlign val="superscript"/>
        <sz val="11"/>
        <rFont val="Montserrat"/>
        <family val="3"/>
      </rPr>
      <t>(3)</t>
    </r>
  </si>
  <si>
    <r>
      <t>PEMEX's production</t>
    </r>
    <r>
      <rPr>
        <vertAlign val="superscript"/>
        <sz val="11"/>
        <rFont val="Montserrat"/>
        <family val="3"/>
      </rPr>
      <t>(1)</t>
    </r>
  </si>
  <si>
    <r>
      <t>Crude oil and condensates</t>
    </r>
    <r>
      <rPr>
        <vertAlign val="superscript"/>
        <sz val="11"/>
        <rFont val="Montserrat"/>
        <family val="3"/>
      </rPr>
      <t>(2)</t>
    </r>
  </si>
  <si>
    <t>Other condensates (Mbd)</t>
  </si>
  <si>
    <t>PEMEX's production</t>
  </si>
  <si>
    <t>Downstream</t>
  </si>
  <si>
    <r>
      <t>Dry gas from plants (MMcfd)</t>
    </r>
    <r>
      <rPr>
        <vertAlign val="superscript"/>
        <sz val="11"/>
        <rFont val="Montserrat"/>
        <family val="3"/>
      </rPr>
      <t>(4)</t>
    </r>
  </si>
  <si>
    <t>Natural gas liquids (Mbd)</t>
  </si>
  <si>
    <r>
      <t>Petroleum products (Mbd)</t>
    </r>
    <r>
      <rPr>
        <vertAlign val="superscript"/>
        <sz val="11"/>
        <rFont val="Montserrat"/>
        <family val="3"/>
      </rPr>
      <t>(5)</t>
    </r>
  </si>
  <si>
    <t>Petrochemical products (Mt)</t>
  </si>
  <si>
    <t>(1) During 3Q19, the crude oil and condensates series was adjusted to include the proportional part of Ek-Balam’s production that is assigned to the State. Thus, the series was adjusted since 1Q19.
(2) Condensates produced in fields
(3) Includes nitrogen.
(4) Does not include dry gas used as fuel.
(5) Includes LPG</t>
  </si>
  <si>
    <t xml:space="preserve"> </t>
  </si>
  <si>
    <t>Crude oil (Mbd)</t>
  </si>
  <si>
    <t>Heavy</t>
  </si>
  <si>
    <t>Light</t>
  </si>
  <si>
    <t>Extra-light</t>
  </si>
  <si>
    <t>Condensates</t>
  </si>
  <si>
    <t>Offshore crude oil / total</t>
  </si>
  <si>
    <t>Crude Oil Production by Block</t>
  </si>
  <si>
    <t>1Q</t>
  </si>
  <si>
    <t>2Q</t>
  </si>
  <si>
    <t>3Q</t>
  </si>
  <si>
    <t>4Q</t>
  </si>
  <si>
    <t>(Mbd)</t>
  </si>
  <si>
    <t>Total</t>
  </si>
  <si>
    <t xml:space="preserve">Shallow Waters Blocks AS01 Production Subdirection </t>
  </si>
  <si>
    <t>Block AS01-01</t>
  </si>
  <si>
    <t>Block AS01-02</t>
  </si>
  <si>
    <t>Shallow Waters Blocks AS02 Production Subdirection</t>
  </si>
  <si>
    <t>Block AS02-03</t>
  </si>
  <si>
    <t>Block AS02-04</t>
  </si>
  <si>
    <t xml:space="preserve">South-Block Production Subdirection </t>
  </si>
  <si>
    <t>Block S01</t>
  </si>
  <si>
    <t xml:space="preserve">Block S02 </t>
  </si>
  <si>
    <t xml:space="preserve">Block S03 </t>
  </si>
  <si>
    <t xml:space="preserve">Block S04  </t>
  </si>
  <si>
    <t xml:space="preserve">North-Block Production Subdirection </t>
  </si>
  <si>
    <t>Block N01</t>
  </si>
  <si>
    <t xml:space="preserve">Block N02 </t>
  </si>
  <si>
    <t xml:space="preserve">Block N03 </t>
  </si>
  <si>
    <t>As of November 2017, the new PEP structure is reported with the SIIP information source.
The Aceite Terciario del Golfo Integral Asset is incorporated into the Poza Rica-Altamira Asset and is currently Block N02.</t>
  </si>
  <si>
    <r>
      <t>Total (MMcfd)</t>
    </r>
    <r>
      <rPr>
        <b/>
        <vertAlign val="superscript"/>
        <sz val="11"/>
        <rFont val="Montserrat"/>
        <family val="3"/>
      </rPr>
      <t>(1)</t>
    </r>
  </si>
  <si>
    <t>Associated</t>
  </si>
  <si>
    <t>Non-associated</t>
  </si>
  <si>
    <t>Natural gas flaring (MMcfd)</t>
  </si>
  <si>
    <r>
      <t>Gas flaring / total</t>
    </r>
    <r>
      <rPr>
        <vertAlign val="superscript"/>
        <sz val="11"/>
        <rFont val="Montserrat"/>
        <family val="3"/>
      </rPr>
      <t>(2)</t>
    </r>
  </si>
  <si>
    <t>(1) Does not Include nitrogen. Does not include production from business partners nor Mexican State.
(2) Beginning 2016, the calculation of the natural gas use as a percentage of production will be based on total natural gas, including nitrogen.</t>
  </si>
  <si>
    <r>
      <t xml:space="preserve">Natural Gas Production by Block </t>
    </r>
    <r>
      <rPr>
        <b/>
        <vertAlign val="superscript"/>
        <sz val="11"/>
        <color indexed="9"/>
        <rFont val="Montserrat"/>
        <family val="3"/>
      </rPr>
      <t>(1)</t>
    </r>
  </si>
  <si>
    <t>(MMcfd)</t>
  </si>
  <si>
    <r>
      <t>Total</t>
    </r>
    <r>
      <rPr>
        <sz val="11"/>
        <rFont val="Montserrat"/>
        <family val="3"/>
      </rPr>
      <t xml:space="preserve"> </t>
    </r>
    <r>
      <rPr>
        <vertAlign val="superscript"/>
        <sz val="11"/>
        <rFont val="Montserrat"/>
        <family val="3"/>
      </rPr>
      <t>(2)</t>
    </r>
  </si>
  <si>
    <t>Memorandum</t>
  </si>
  <si>
    <t>Nitrogen</t>
  </si>
  <si>
    <t>(1) As of November 2017, the new PEP structure is reported with the SIIP information source.
(2)  Includes nitrogen</t>
  </si>
  <si>
    <t>Production</t>
  </si>
  <si>
    <t>Drilled and Operating Wells</t>
  </si>
  <si>
    <t>Wells drilled</t>
  </si>
  <si>
    <t>Development</t>
  </si>
  <si>
    <t>Exploration</t>
  </si>
  <si>
    <t>Operating wells</t>
  </si>
  <si>
    <t>Crude oil</t>
  </si>
  <si>
    <t>Non-associated gas</t>
  </si>
  <si>
    <t xml:space="preserve"> PEMEX</t>
  </si>
  <si>
    <t>Northeast Marine Region</t>
  </si>
  <si>
    <t>Southwest Marine Region</t>
  </si>
  <si>
    <t>South Region</t>
  </si>
  <si>
    <t>North Region</t>
  </si>
  <si>
    <t xml:space="preserve">  Crude Oil Processing</t>
  </si>
  <si>
    <t>Total processed (Mbd)</t>
  </si>
  <si>
    <t>Light crude</t>
  </si>
  <si>
    <t>Heavy crude</t>
  </si>
  <si>
    <t>Light crude / Total processed</t>
  </si>
  <si>
    <t>Heavy crude / Total processed</t>
  </si>
  <si>
    <r>
      <t>Use of primary distillation capacity</t>
    </r>
    <r>
      <rPr>
        <b/>
        <vertAlign val="superscript"/>
        <sz val="11"/>
        <rFont val="Montserrat"/>
        <family val="3"/>
      </rPr>
      <t>(1)</t>
    </r>
  </si>
  <si>
    <t>(1) Includes reprocessed</t>
  </si>
  <si>
    <r>
      <t xml:space="preserve">Total production (Mbd) </t>
    </r>
    <r>
      <rPr>
        <b/>
        <vertAlign val="superscript"/>
        <sz val="11"/>
        <rFont val="Montserrat"/>
        <family val="3"/>
      </rPr>
      <t>(1)</t>
    </r>
  </si>
  <si>
    <t>Automotive gasolines</t>
  </si>
  <si>
    <t>Fuel oil</t>
  </si>
  <si>
    <t>Diesel</t>
  </si>
  <si>
    <r>
      <t xml:space="preserve">LPG </t>
    </r>
    <r>
      <rPr>
        <vertAlign val="superscript"/>
        <sz val="11"/>
        <rFont val="Montserrat"/>
        <family val="3"/>
      </rPr>
      <t>(2)</t>
    </r>
  </si>
  <si>
    <t xml:space="preserve">Jet Fuel </t>
  </si>
  <si>
    <r>
      <t xml:space="preserve">Other </t>
    </r>
    <r>
      <rPr>
        <vertAlign val="superscript"/>
        <sz val="11"/>
        <rFont val="Montserrat"/>
        <family val="3"/>
      </rPr>
      <t>(3)</t>
    </r>
  </si>
  <si>
    <t xml:space="preserve">Natural gas processing (MMcfd) </t>
  </si>
  <si>
    <t>Sour wet gas</t>
  </si>
  <si>
    <t>Sweet wet gas</t>
  </si>
  <si>
    <t>Condensates processing (Mbd)</t>
  </si>
  <si>
    <t>Dry gas from plants (MMcfd)</t>
  </si>
  <si>
    <t>Total production</t>
  </si>
  <si>
    <t>Methane derivatives</t>
  </si>
  <si>
    <t>Ammonia</t>
  </si>
  <si>
    <t>Carbonic anhydride</t>
  </si>
  <si>
    <t>Methanol</t>
  </si>
  <si>
    <t>Ethane derivatives</t>
  </si>
  <si>
    <t>Ethylene glycol</t>
  </si>
  <si>
    <t>Impure glycol</t>
  </si>
  <si>
    <t>Pure monoethylene glycol</t>
  </si>
  <si>
    <t>Ethylene oxide</t>
  </si>
  <si>
    <t>High density polyethylene</t>
  </si>
  <si>
    <t>Low density polyethylene</t>
  </si>
  <si>
    <t>Linear low density polyethylene</t>
  </si>
  <si>
    <t>Propylene and derivatives</t>
  </si>
  <si>
    <t>Propylene</t>
  </si>
  <si>
    <t>Aromatics and derivatives</t>
  </si>
  <si>
    <t>Aromine 100</t>
  </si>
  <si>
    <t>Benzene</t>
  </si>
  <si>
    <t>High octane hydrocarbon</t>
  </si>
  <si>
    <t>Toluene</t>
  </si>
  <si>
    <t>Xylenes</t>
  </si>
  <si>
    <t>Sulfur</t>
  </si>
  <si>
    <t>Carbon black</t>
  </si>
  <si>
    <t>Other</t>
  </si>
  <si>
    <r>
      <t xml:space="preserve">Frequency index </t>
    </r>
    <r>
      <rPr>
        <vertAlign val="superscript"/>
        <sz val="11"/>
        <rFont val="Montserrat"/>
        <family val="3"/>
      </rPr>
      <t>(1)</t>
    </r>
  </si>
  <si>
    <r>
      <t xml:space="preserve">Severity index </t>
    </r>
    <r>
      <rPr>
        <vertAlign val="superscript"/>
        <sz val="11"/>
        <rFont val="Montserrat"/>
        <family val="3"/>
      </rPr>
      <t>(2)</t>
    </r>
  </si>
  <si>
    <t>Sulfur oxide emissions (Mt)</t>
  </si>
  <si>
    <t>Reused water / Use</t>
  </si>
  <si>
    <t>(1) Number of lost-time injuries by MMmh risk exposure.</t>
  </si>
  <si>
    <t>(2) Total days lost by MMmh risk exposure.</t>
  </si>
  <si>
    <t>Note: MMmh stands for millon man-hours.</t>
  </si>
  <si>
    <t>Dry natural gas (MMcfd)</t>
  </si>
  <si>
    <t>Petroleum products (Mbd)</t>
  </si>
  <si>
    <t>LPG</t>
  </si>
  <si>
    <t xml:space="preserve">Jet fuel </t>
  </si>
  <si>
    <r>
      <t>Volume of Exports</t>
    </r>
    <r>
      <rPr>
        <b/>
        <vertAlign val="superscript"/>
        <sz val="11"/>
        <color indexed="9"/>
        <rFont val="Montserrat"/>
        <family val="3"/>
      </rPr>
      <t>(1)</t>
    </r>
  </si>
  <si>
    <r>
      <t>Maya</t>
    </r>
    <r>
      <rPr>
        <vertAlign val="superscript"/>
        <sz val="11"/>
        <rFont val="Montserrat"/>
        <family val="3"/>
      </rPr>
      <t>(2)</t>
    </r>
  </si>
  <si>
    <t>Istmo</t>
  </si>
  <si>
    <t>Olmeca</t>
  </si>
  <si>
    <r>
      <t>Dry natural gas (MMcfd)</t>
    </r>
    <r>
      <rPr>
        <b/>
        <vertAlign val="superscript"/>
        <sz val="11"/>
        <rFont val="Montserrat"/>
        <family val="3"/>
      </rPr>
      <t>(3)</t>
    </r>
  </si>
  <si>
    <t>Naftas</t>
  </si>
  <si>
    <t>(1) Transactions conducted by PMI Group.</t>
  </si>
  <si>
    <t>(3) Transactions conducted by Pemex Industrial Transformation.</t>
  </si>
  <si>
    <r>
      <t>Volume of Imports</t>
    </r>
    <r>
      <rPr>
        <b/>
        <vertAlign val="superscript"/>
        <sz val="11"/>
        <color indexed="9"/>
        <rFont val="Montserrat"/>
        <family val="3"/>
      </rPr>
      <t>(1)</t>
    </r>
  </si>
  <si>
    <r>
      <t>Dry natural gas (MMcfd)</t>
    </r>
    <r>
      <rPr>
        <b/>
        <vertAlign val="superscript"/>
        <sz val="11"/>
        <rFont val="Montserrat"/>
        <family val="3"/>
      </rPr>
      <t>(2)</t>
    </r>
  </si>
  <si>
    <t>(1) Transactions conducted by PMI Group.
(2) Transactions conducted by Pemex Industrial Transformation.</t>
  </si>
  <si>
    <t>Mexican crude oil basket (USD/b)</t>
  </si>
  <si>
    <r>
      <t>Regular gasoline in the USCGM  (USD¢/gal)</t>
    </r>
    <r>
      <rPr>
        <vertAlign val="superscript"/>
        <sz val="11"/>
        <rFont val="Montserrat"/>
        <family val="3"/>
      </rPr>
      <t>(1)</t>
    </r>
  </si>
  <si>
    <t>LPG price by Decree (MXN/kilo)</t>
  </si>
  <si>
    <t>International reference LPG (MXN/kilo)</t>
  </si>
  <si>
    <r>
      <t xml:space="preserve">Natural gas (Henry Hub)(USD/MMBtu) </t>
    </r>
    <r>
      <rPr>
        <vertAlign val="superscript"/>
        <sz val="11"/>
        <rFont val="Montserrat"/>
        <family val="3"/>
      </rPr>
      <t>(1)</t>
    </r>
  </si>
  <si>
    <t>MXN per USD</t>
  </si>
  <si>
    <t>Mexican pesos per U.S. dollar (MXN / USD)</t>
  </si>
  <si>
    <t>(1) Source: Bloomberg</t>
  </si>
  <si>
    <t>(MXN million)</t>
  </si>
  <si>
    <t>(USD million)</t>
  </si>
  <si>
    <t>Total sales</t>
  </si>
  <si>
    <t>Domestic sales</t>
  </si>
  <si>
    <t>Exports</t>
  </si>
  <si>
    <t>Services income</t>
  </si>
  <si>
    <t>Impairment (reversal) of wells, pipelines, property, plant and equipment</t>
  </si>
  <si>
    <t>Cost of sales</t>
  </si>
  <si>
    <t>Gross income</t>
  </si>
  <si>
    <t>Other revenues</t>
  </si>
  <si>
    <t>Other expenses</t>
  </si>
  <si>
    <t>Transportation and distribution expenses</t>
  </si>
  <si>
    <t>Administrative expenses</t>
  </si>
  <si>
    <t>Impairment of financial assets</t>
  </si>
  <si>
    <t>Operating income (loss)</t>
  </si>
  <si>
    <t>Financial Cost</t>
  </si>
  <si>
    <t>Financial Income</t>
  </si>
  <si>
    <t>Income (cost) due to financial derivatives</t>
  </si>
  <si>
    <t>Foreign exchange profit (loss)</t>
  </si>
  <si>
    <t xml:space="preserve">Profit sharing in non-consolidated </t>
  </si>
  <si>
    <t xml:space="preserve">  subsidiaries and affiliates</t>
  </si>
  <si>
    <t>Income before taxes and duties</t>
  </si>
  <si>
    <t>Taxes and duties</t>
  </si>
  <si>
    <t>Duties</t>
  </si>
  <si>
    <t>Current Taxes</t>
  </si>
  <si>
    <t>Deferred Taxes</t>
  </si>
  <si>
    <t>Net income (loss)</t>
  </si>
  <si>
    <t>Other comprehensive results</t>
  </si>
  <si>
    <t>Investments in assets available for sale</t>
  </si>
  <si>
    <t>Actuarial profits (losses) due to employee benefits</t>
  </si>
  <si>
    <t>Conversion effect</t>
  </si>
  <si>
    <t>Deferred taxes</t>
  </si>
  <si>
    <t>Comprehensive income (loss)</t>
  </si>
  <si>
    <t xml:space="preserve">Cost of sales / Total revenues </t>
  </si>
  <si>
    <t xml:space="preserve">Operating income / Total revenues </t>
  </si>
  <si>
    <t>Taxes and duties / Total revenues</t>
  </si>
  <si>
    <t>Earnings before Interest, Taxes Depreciation and Amortization (EBITDA) / Interest expense</t>
  </si>
  <si>
    <t>EBITDA / Total revenues</t>
  </si>
  <si>
    <t>Total revenues from sales and services</t>
  </si>
  <si>
    <t xml:space="preserve">Domestic sales </t>
  </si>
  <si>
    <t>Dry gas</t>
  </si>
  <si>
    <t xml:space="preserve">Petroleum products </t>
  </si>
  <si>
    <t>Gasolines</t>
  </si>
  <si>
    <r>
      <t>Other</t>
    </r>
    <r>
      <rPr>
        <vertAlign val="superscript"/>
        <sz val="11"/>
        <rFont val="Montserrat"/>
        <family val="3"/>
      </rPr>
      <t>(1)</t>
    </r>
  </si>
  <si>
    <r>
      <t>Petrochemical products</t>
    </r>
    <r>
      <rPr>
        <vertAlign val="superscript"/>
        <sz val="11"/>
        <rFont val="Montserrat"/>
        <family val="3"/>
      </rPr>
      <t>(2)</t>
    </r>
  </si>
  <si>
    <t>Crude oil and condensates</t>
  </si>
  <si>
    <t>Petrochemical products</t>
  </si>
  <si>
    <t>Suphur</t>
  </si>
  <si>
    <t>Services revenues</t>
  </si>
  <si>
    <t>Operating costs and expenses</t>
  </si>
  <si>
    <t>Operating expenses</t>
  </si>
  <si>
    <t>Purchases for resale</t>
  </si>
  <si>
    <t>Hydrocarbon exploration taxes</t>
  </si>
  <si>
    <t>Hydrocarbon exploration duties</t>
  </si>
  <si>
    <t xml:space="preserve">Hydrocarbon extraction  taxes </t>
  </si>
  <si>
    <t>Hydrocarbon extraction duties</t>
  </si>
  <si>
    <t xml:space="preserve">  Net cost for the period of employee benefits</t>
  </si>
  <si>
    <t xml:space="preserve">  Depreciation and amortization expenses</t>
  </si>
  <si>
    <t xml:space="preserve">  Impairment (reversal) of wells, pipelines, property, plant and equipment</t>
  </si>
  <si>
    <t xml:space="preserve">             Other concepts</t>
  </si>
  <si>
    <t>Income (financial cost)</t>
  </si>
  <si>
    <t>Financial cost</t>
  </si>
  <si>
    <t>Financial income</t>
  </si>
  <si>
    <t>Income (cost) by financial derivatives</t>
  </si>
  <si>
    <t>Cost of financial derivatives</t>
  </si>
  <si>
    <t>Profit (Loss) in changes</t>
  </si>
  <si>
    <t>Profit in changes</t>
  </si>
  <si>
    <t>Loss in changes</t>
  </si>
  <si>
    <t>Total financial cost</t>
  </si>
  <si>
    <t>Total taxes and duties</t>
  </si>
  <si>
    <t>Profit-sharing duty</t>
  </si>
  <si>
    <t>Income tax and others</t>
  </si>
  <si>
    <t xml:space="preserve"> Selected Indices</t>
  </si>
  <si>
    <t>Pemex - Exploration and Production</t>
  </si>
  <si>
    <t>(USD/boe)</t>
  </si>
  <si>
    <t>Total sales / Hydrocarbons production (MXN/boe)</t>
  </si>
  <si>
    <t>Operating income / Hydrocarbons production (MXN/boe)</t>
  </si>
  <si>
    <t>Net income / Hydrocarbons production (MXN/boe)</t>
  </si>
  <si>
    <t>Taxes and duties / Operating income (%)</t>
  </si>
  <si>
    <t>As of December 31,</t>
  </si>
  <si>
    <t xml:space="preserve">       (MXN million)</t>
  </si>
  <si>
    <t>Total assets</t>
  </si>
  <si>
    <t>Current assets</t>
  </si>
  <si>
    <t>Cash and cash equivalents</t>
  </si>
  <si>
    <t>Clients</t>
  </si>
  <si>
    <t>Inventories</t>
  </si>
  <si>
    <t>Derivative financial instruments</t>
  </si>
  <si>
    <t>Other current assets</t>
  </si>
  <si>
    <t>Non-current assets</t>
  </si>
  <si>
    <t>Permanent investments in shares of associated companies and others</t>
  </si>
  <si>
    <t>Net wells, pipelines, properties, plant and equipment</t>
  </si>
  <si>
    <t>Long-term document receivables</t>
  </si>
  <si>
    <t>Intangible assets</t>
  </si>
  <si>
    <t>Other assets</t>
  </si>
  <si>
    <t>Right-of-use asset</t>
  </si>
  <si>
    <t>Total liabilities</t>
  </si>
  <si>
    <t>Current liabilities</t>
  </si>
  <si>
    <t>Short-term financial debt</t>
  </si>
  <si>
    <t>Suppliers</t>
  </si>
  <si>
    <t>Taxes and duties payable</t>
  </si>
  <si>
    <t>Accounts and accrued expenses payable</t>
  </si>
  <si>
    <t>Creditors for financial leasing C.P. IFRS16</t>
  </si>
  <si>
    <t>Long-term liabilities</t>
  </si>
  <si>
    <t>Long-term financial debt</t>
  </si>
  <si>
    <t>Reserve for employee benefits</t>
  </si>
  <si>
    <t>Reserve for diverse credits</t>
  </si>
  <si>
    <t>Other liabilities</t>
  </si>
  <si>
    <t>Long-term creditors for financial leasing C.P. IFRS16</t>
  </si>
  <si>
    <t>Total equity</t>
  </si>
  <si>
    <t>Holding</t>
  </si>
  <si>
    <t>Certificates of contribution "A"</t>
  </si>
  <si>
    <t>Federal Government Contributions</t>
  </si>
  <si>
    <t>Legal Reserve</t>
  </si>
  <si>
    <t>Comprehensive accumulated results</t>
  </si>
  <si>
    <t>Retained earnings (accumulated losses)</t>
  </si>
  <si>
    <t>From prior years</t>
  </si>
  <si>
    <t>For the year</t>
  </si>
  <si>
    <t>Participation of non-holding entities</t>
  </si>
  <si>
    <t>Total liabilities and equity</t>
  </si>
  <si>
    <t>Property, plant and equipment / Assets</t>
  </si>
  <si>
    <t>Financial debt / Total liabilities and equity</t>
  </si>
  <si>
    <t>Working capital (MXN million)</t>
  </si>
  <si>
    <t>Para gráfica</t>
  </si>
  <si>
    <t>Consolidated total financial debt</t>
  </si>
  <si>
    <t xml:space="preserve">                     (MXN million)</t>
  </si>
  <si>
    <t>Total financial debt</t>
  </si>
  <si>
    <t>Short-term</t>
  </si>
  <si>
    <t>Long-term</t>
  </si>
  <si>
    <t>Total net financial debt</t>
  </si>
  <si>
    <t>Financial debt maturity profile</t>
  </si>
  <si>
    <t>In Mexican pesos</t>
  </si>
  <si>
    <t>Other currencies</t>
  </si>
  <si>
    <r>
      <t>Exposure of Debt Principal</t>
    </r>
    <r>
      <rPr>
        <b/>
        <vertAlign val="superscript"/>
        <sz val="11"/>
        <color indexed="9"/>
        <rFont val="Montserrat"/>
        <family val="3"/>
      </rPr>
      <t>(1)</t>
    </r>
  </si>
  <si>
    <t>As of March 31,</t>
  </si>
  <si>
    <t>By currency</t>
  </si>
  <si>
    <t xml:space="preserve">At fixed rate </t>
  </si>
  <si>
    <t>At floating rate</t>
  </si>
  <si>
    <t>USD</t>
  </si>
  <si>
    <t>MXN</t>
  </si>
  <si>
    <t>EUR</t>
  </si>
  <si>
    <t>CHF</t>
  </si>
  <si>
    <t>GBP</t>
  </si>
  <si>
    <t>JPY</t>
  </si>
  <si>
    <t>UDIs</t>
  </si>
  <si>
    <t>(1) Includes derivative financial instruments.</t>
  </si>
  <si>
    <t>Derivative financial instruments linked to debt and assets</t>
  </si>
  <si>
    <t>Mark to market (MXN million)</t>
  </si>
  <si>
    <t>Interest rate swaps</t>
  </si>
  <si>
    <t>Interest rate options</t>
  </si>
  <si>
    <t>Cross currency swaps</t>
  </si>
  <si>
    <t>Currency options</t>
  </si>
  <si>
    <t>Currency swaps without notional exchange</t>
  </si>
  <si>
    <t>Face value (MXN million)</t>
  </si>
  <si>
    <t>Crude oil derivative financial instruments</t>
  </si>
  <si>
    <t>Crude options</t>
  </si>
  <si>
    <t>Volume (MM barrels)</t>
  </si>
  <si>
    <t>Natural gas derivative financial instruments</t>
  </si>
  <si>
    <t>Long swaps</t>
  </si>
  <si>
    <t>Short swaps</t>
  </si>
  <si>
    <t>Long options</t>
  </si>
  <si>
    <t>Short options</t>
  </si>
  <si>
    <t>Volume (MMBtu)</t>
  </si>
  <si>
    <t>Propane derivative financial instruments</t>
  </si>
  <si>
    <t>Volume (Gallons)</t>
  </si>
  <si>
    <t>Volume of petroleum products derivative financial instruments</t>
  </si>
  <si>
    <t>Stock market futures</t>
  </si>
  <si>
    <t>Crude oil and petroleum products derivative financial instruments classified as cash and cash equivalents for accounting purposes due to high liquidity</t>
  </si>
  <si>
    <t>Stock market swaps</t>
  </si>
  <si>
    <t>Net volume (MM barrels)</t>
  </si>
  <si>
    <t>Derivative financial instruments of PMI</t>
  </si>
  <si>
    <t>Interest rate swaps OTC markets</t>
  </si>
  <si>
    <t>Forward exchange rate in OTC markets</t>
  </si>
  <si>
    <t>Stock options</t>
  </si>
  <si>
    <t>Operating activities</t>
  </si>
  <si>
    <t>Items related to investing activities</t>
  </si>
  <si>
    <t>Depreciation and amortization</t>
  </si>
  <si>
    <t>Impairment of properties, plant and equipment</t>
  </si>
  <si>
    <t>Unsuccessful wells</t>
  </si>
  <si>
    <t>Exploration expenses</t>
  </si>
  <si>
    <t>Retirement of property, plant and equipment</t>
  </si>
  <si>
    <t>Amortization of right-of-use</t>
  </si>
  <si>
    <t>Effects of non-consolidated subsidiaries and affiliates</t>
  </si>
  <si>
    <t>Effects of net present value of reserve for well abandonment</t>
  </si>
  <si>
    <t>Activities related to financing activities</t>
  </si>
  <si>
    <t>Subtotal</t>
  </si>
  <si>
    <t>Funds provided by (used in) operating activities</t>
  </si>
  <si>
    <t>Financial instruments for negotiation</t>
  </si>
  <si>
    <t>Accounts and notes receivable</t>
  </si>
  <si>
    <t>Accounts payable and accrued expenses</t>
  </si>
  <si>
    <t>Reserve for employees benefits</t>
  </si>
  <si>
    <t xml:space="preserve">Other taxes and duties </t>
  </si>
  <si>
    <t>Net cash flow from operating activities</t>
  </si>
  <si>
    <t>Investment activities</t>
  </si>
  <si>
    <t xml:space="preserve">Acquisition of property, plant and equipment </t>
  </si>
  <si>
    <t>Other documents receivable</t>
  </si>
  <si>
    <t>Interest charged</t>
  </si>
  <si>
    <t>Net cash flow from investing activities</t>
  </si>
  <si>
    <t>Cash needs related to financing activities</t>
  </si>
  <si>
    <t>Financing activities</t>
  </si>
  <si>
    <t>Increase of contributions from the Federal Government</t>
  </si>
  <si>
    <t>Document received from the Federal Government</t>
  </si>
  <si>
    <t>Interest charged for the document received from the Federal Government</t>
  </si>
  <si>
    <t>Loans obtained from financial institutions</t>
  </si>
  <si>
    <t>Amortization of loans</t>
  </si>
  <si>
    <t>Interest paid</t>
  </si>
  <si>
    <t>Net cash flow from financing activities</t>
  </si>
  <si>
    <t>Net Increase (decrease) in cash and cash equivalents</t>
  </si>
  <si>
    <t>Effect of change in cash value</t>
  </si>
  <si>
    <t>Cash and cash equiv. at the beginning of the period</t>
  </si>
  <si>
    <t>Cash and cash equivalents at the end of the period</t>
  </si>
  <si>
    <t>+  Net cost for the period of employee 
benefits</t>
  </si>
  <si>
    <t xml:space="preserve">- Pension payment and seniority premium </t>
  </si>
  <si>
    <t>- Health service</t>
  </si>
  <si>
    <t>+  Depreciation</t>
  </si>
  <si>
    <t>+ Amortization</t>
  </si>
  <si>
    <t>+ Impairment</t>
  </si>
  <si>
    <t>EBITDA</t>
  </si>
  <si>
    <t>Exploration and Production</t>
  </si>
  <si>
    <t>Industrial Transformation</t>
  </si>
  <si>
    <t>Fertilizers</t>
  </si>
  <si>
    <t>Ethylene</t>
  </si>
  <si>
    <t>Perforation</t>
  </si>
  <si>
    <t>Logistics</t>
  </si>
  <si>
    <t>Commercial entities</t>
  </si>
  <si>
    <t>Petróleos Mexicanos and Subsidiary Companies</t>
  </si>
  <si>
    <t>Intersegment eliminations</t>
  </si>
  <si>
    <t>External clients</t>
  </si>
  <si>
    <t>Intersegment</t>
  </si>
  <si>
    <t>Revenues from services</t>
  </si>
  <si>
    <t>Gross income (loss)</t>
  </si>
  <si>
    <t>Impairment (reversal) of financial assets</t>
  </si>
  <si>
    <t>Profit sharing in non-consolidated subsidiaries and affiliates</t>
  </si>
  <si>
    <t>Total taxes, duties and others</t>
  </si>
  <si>
    <t xml:space="preserve">Net cost of employee benefits </t>
  </si>
  <si>
    <t>Investment in securities of associated companies</t>
  </si>
  <si>
    <t>Property, plant and equipment</t>
  </si>
  <si>
    <t>Long-term debt</t>
  </si>
  <si>
    <t>Employee benefits</t>
  </si>
  <si>
    <t>Equity</t>
  </si>
  <si>
    <t>Income taxes and duties</t>
  </si>
  <si>
    <t>Loss (profit) on sale of companies</t>
  </si>
  <si>
    <t>Decrease in financial assets available for sale</t>
  </si>
  <si>
    <t>Dividends</t>
  </si>
  <si>
    <t>Interest income</t>
  </si>
  <si>
    <t xml:space="preserve">Interest expense </t>
  </si>
  <si>
    <t>Unrealized foreign exchange loss (income)</t>
  </si>
  <si>
    <t xml:space="preserve"> Amortization of intangibles</t>
  </si>
  <si>
    <t>Restricted cash</t>
  </si>
  <si>
    <t>Resources from share transfer</t>
  </si>
  <si>
    <t>Profit (loss) from share transfer</t>
  </si>
  <si>
    <t>Right-of-use amortization</t>
  </si>
  <si>
    <t>Losses due to fuel subtraction</t>
  </si>
  <si>
    <t>Note: "Other" includes Carbon dioxide, crude butadiene, polyethylene waxes, CPDI, petrochemicals, heptane, hexane, hydrogen, isopentanes, pyrolysis liquids, nitrogen, oxygen and pentanes.</t>
  </si>
  <si>
    <t xml:space="preserve">Petrochemical products (Mt) </t>
  </si>
  <si>
    <t>(2) Includes Altamira and Talam.</t>
  </si>
  <si>
    <t>Note: "Other concepts" includes  preservation and maintenance, exploration expenses, non-successful wells, inventories variation, and subsidiary entities consolidation net effect.</t>
  </si>
  <si>
    <t>+ Undeveloped wells</t>
  </si>
  <si>
    <t>Short-term Federal Government Bonds</t>
  </si>
  <si>
    <t>Long-term Federal Government Bonds</t>
  </si>
  <si>
    <t>(1) Includes propylene refining, asphalts, sulfur, hexane, solvent L and others.
(2) Includes Fertinal and Pro-Agroindustria products</t>
  </si>
  <si>
    <t>Income taxes paid</t>
  </si>
  <si>
    <t>Duties for shared utility paid</t>
  </si>
  <si>
    <t>Principal payments for finance leases</t>
  </si>
  <si>
    <t>Interest payments for finance leases</t>
  </si>
  <si>
    <t>Other financial accounts receivable</t>
  </si>
  <si>
    <t>Other non-financial accounts receivable</t>
  </si>
  <si>
    <t>(1) Includes petrochemicals
(2) Does not include transfers
(3) Includes dry gas, pet coke, asphalts, light cycle oil, lubricants and paraffins.
Note: As of September 30, 2021 PEMEX had 7,079 service stations.</t>
  </si>
  <si>
    <t>October 2021 - December 2021</t>
  </si>
  <si>
    <t>January 2022 - September 2022</t>
  </si>
  <si>
    <t>October 2022 - September 2023</t>
  </si>
  <si>
    <t>October 2023 - September 2024</t>
  </si>
  <si>
    <t>October 2024 - September 2025</t>
  </si>
  <si>
    <t>October 2025 and forward</t>
  </si>
  <si>
    <t>As of September 30, 2021, the exchange rate of MXN 20.3060 = USD 1.00 is used
As of September 30, 2021, the exchange rate of MXN  23.71741 = EUR 1.00 is used
Note: the fair value of the Derivative Financial Instruments has been adjusted in accordance with International Financial Reporting Standards (IFRS).</t>
  </si>
  <si>
    <t>Third quarter (Jul.-Sep.)</t>
  </si>
  <si>
    <t>Nine months ending Sep. 30,</t>
  </si>
  <si>
    <t>As of September 30,</t>
  </si>
  <si>
    <t>As of September 30, 2021</t>
  </si>
  <si>
    <t>Nine months ending Sep. 30, 2021</t>
  </si>
  <si>
    <t>Nine months ending Sep. 30, 2020</t>
  </si>
  <si>
    <t>As of December 31, 2020</t>
  </si>
  <si>
    <t>2020</t>
  </si>
  <si>
    <t>2021</t>
  </si>
  <si>
    <t>sí</t>
  </si>
  <si>
    <t>-</t>
  </si>
  <si>
    <t>N/D</t>
  </si>
  <si>
    <t>Variación</t>
  </si>
  <si>
    <t>N.A.</t>
  </si>
  <si>
    <t>As of 
December 31,</t>
  </si>
</sst>
</file>

<file path=xl/styles.xml><?xml version="1.0" encoding="utf-8"?>
<styleSheet xmlns="http://schemas.openxmlformats.org/spreadsheetml/2006/main">
  <numFmts count="4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_);_(* \(#,##0\);_(* &quot;-&quot;_);_(@_)"/>
    <numFmt numFmtId="165" formatCode="_(* #,##0.00_);_(* \(#,##0.00\);_(* &quot;-&quot;??_);_(@_)"/>
    <numFmt numFmtId="166" formatCode="_-* #,##0.0_-;\-* #,##0.0_-;_-* &quot;-&quot;?_-;_-@_-"/>
    <numFmt numFmtId="167" formatCode="_-* #,##0_-;\-* #,##0_-;_-* &quot;-&quot;?_-;_-@_-"/>
    <numFmt numFmtId="168" formatCode="_-* #,##0.0_-;\-* #,##0.0_-;_-* &quot;-&quot;??_-;_-@_-"/>
    <numFmt numFmtId="169" formatCode="_-* #,##0_-;\-* #,##0_-;_-* &quot;-&quot;??_-;_-@_-"/>
    <numFmt numFmtId="170" formatCode="0.0%"/>
    <numFmt numFmtId="171" formatCode="_-* #,##0.00_-;\-* #,##0.00_-;_-* &quot;-&quot;?_-;_-@_-"/>
    <numFmt numFmtId="172" formatCode="General_)"/>
    <numFmt numFmtId="173" formatCode="0.0"/>
    <numFmt numFmtId="174" formatCode="_(* #,##0.0_);_(* \(#,##0.0\);_(* &quot;-&quot;_);_(@_)"/>
    <numFmt numFmtId="175" formatCode="_-[$€-2]* #,##0.00_-;\-[$€-2]* #,##0.00_-;_-[$€-2]* &quot;-&quot;??_-"/>
    <numFmt numFmtId="176" formatCode="[$-C0A]d\ &quot;de&quot;\ mmmm\ &quot;de&quot;\ yyyy;@"/>
    <numFmt numFmtId="177" formatCode="0_);\(0\)"/>
    <numFmt numFmtId="178" formatCode="0.0_);\(0.0\)"/>
    <numFmt numFmtId="179" formatCode="#,##0_ ;\-#,##0\ "/>
    <numFmt numFmtId="180" formatCode="#,##0.00_ ;\-#,##0.00\ "/>
    <numFmt numFmtId="181" formatCode="_(* #,##0.0_);_(* \(#,##0.0\);_(* &quot;-&quot;??_);_(@_)"/>
    <numFmt numFmtId="182" formatCode="[$-C0A]d\-mmm\-yy;@"/>
    <numFmt numFmtId="183" formatCode="_(* #,##0_);_(* \(#,##0\);_(* &quot;-&quot;??_);_(@_)"/>
    <numFmt numFmtId="184" formatCode="#,##0.0"/>
    <numFmt numFmtId="185" formatCode="0.00_);\(0.00\)"/>
    <numFmt numFmtId="186" formatCode="0.000"/>
    <numFmt numFmtId="187" formatCode="##0.0&quot;%&quot;"/>
    <numFmt numFmtId="188" formatCode="#,##0.0;\(#,##0.0\)"/>
    <numFmt numFmtId="189" formatCode="#,##0.000"/>
    <numFmt numFmtId="190" formatCode="#\ ##0"/>
    <numFmt numFmtId="191" formatCode="0.0000%"/>
    <numFmt numFmtId="192" formatCode="_(* #,##0.0000_);_(* \(#,##0.0000\);_(* &quot;-&quot;_);_(@_)"/>
    <numFmt numFmtId="193" formatCode="_-* #,##0.0000_-;\-* #,##0.0000_-;_-* &quot;-&quot;?_-;_-@_-"/>
    <numFmt numFmtId="194" formatCode="&quot;$&quot;#,##0.00_);[Red]\(&quot;$&quot;#,##0.00\)"/>
    <numFmt numFmtId="195" formatCode="#,##0.00\ &quot;Pts&quot;;\-#,##0.00\ &quot;Pts&quot;"/>
    <numFmt numFmtId="196" formatCode="_-* #,##0\ &quot;Pts&quot;_-;\-* #,##0\ &quot;Pts&quot;_-;_-* &quot;-&quot;\ &quot;Pts&quot;_-;_-@_-"/>
    <numFmt numFmtId="197" formatCode="#,##0\ &quot;Pts&quot;;[Red]\-#,##0\ &quot;Pts&quot;"/>
    <numFmt numFmtId="198" formatCode="#,##0.00\ &quot;Pts&quot;;[Red]\-#,##0.00\ &quot;Pts&quot;"/>
    <numFmt numFmtId="199" formatCode="0000"/>
    <numFmt numFmtId="200" formatCode="_(* #,##0.00000_);_(* \(#,##0.00000\);_(* &quot;-&quot;_);_(@_)"/>
    <numFmt numFmtId="201" formatCode="0.000_);\(0.000\)"/>
    <numFmt numFmtId="202" formatCode="_-[$€-2]* #,##0.0_-;\-[$€-2]* #,##0.0_-;_-[$€-2]* &quot;-&quot;??_-"/>
    <numFmt numFmtId="203" formatCode="_-[$€-2]\ * #,##0.00_-;\-[$€-2]\ * #,##0.00_-;_-[$€-2]\ * &quot;-&quot;??_-;_-@_-"/>
  </numFmts>
  <fonts count="134">
    <font>
      <sz val="10"/>
      <name val="Arial"/>
      <family val="0"/>
    </font>
    <font>
      <sz val="11"/>
      <color indexed="8"/>
      <name val="Calibri"/>
      <family val="2"/>
    </font>
    <font>
      <sz val="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75"/>
      <name val="Arial"/>
      <family val="2"/>
    </font>
    <font>
      <sz val="10"/>
      <name val="Courier"/>
      <family val="3"/>
    </font>
    <font>
      <b/>
      <sz val="72"/>
      <name val="Arial"/>
      <family val="2"/>
    </font>
    <font>
      <u val="single"/>
      <sz val="10"/>
      <color indexed="12"/>
      <name val="Arial"/>
      <family val="2"/>
    </font>
    <font>
      <sz val="11"/>
      <name val="Trebuchet MS"/>
      <family val="2"/>
    </font>
    <font>
      <b/>
      <sz val="12"/>
      <name val="Arial"/>
      <family val="2"/>
    </font>
    <font>
      <sz val="10"/>
      <color indexed="10"/>
      <name val="Arial"/>
      <family val="2"/>
    </font>
    <font>
      <sz val="10"/>
      <name val="Verdana"/>
      <family val="2"/>
    </font>
    <font>
      <sz val="8"/>
      <name val="Times New Roman"/>
      <family val="1"/>
    </font>
    <font>
      <sz val="12"/>
      <name val="Tms Rmn"/>
      <family val="0"/>
    </font>
    <font>
      <sz val="10"/>
      <name val="MS Sans Serif"/>
      <family val="2"/>
    </font>
    <font>
      <sz val="10"/>
      <name val="MS Serif"/>
      <family val="1"/>
    </font>
    <font>
      <sz val="10"/>
      <color indexed="16"/>
      <name val="MS Serif"/>
      <family val="1"/>
    </font>
    <font>
      <b/>
      <sz val="12"/>
      <color indexed="9"/>
      <name val="Tms Rmn"/>
      <family val="0"/>
    </font>
    <font>
      <b/>
      <sz val="8"/>
      <name val="MS Sans Serif"/>
      <family val="2"/>
    </font>
    <font>
      <sz val="11"/>
      <name val="‚l‚r –¾’©"/>
      <family val="0"/>
    </font>
    <font>
      <sz val="10"/>
      <color indexed="8"/>
      <name val="Tahoma"/>
      <family val="2"/>
    </font>
    <font>
      <sz val="8"/>
      <name val="Wingdings"/>
      <family val="0"/>
    </font>
    <font>
      <sz val="8"/>
      <name val="HELV"/>
      <family val="0"/>
    </font>
    <font>
      <sz val="10"/>
      <color indexed="8"/>
      <name val="Arial"/>
      <family val="2"/>
    </font>
    <font>
      <sz val="10"/>
      <color indexed="39"/>
      <name val="Arial"/>
      <family val="2"/>
    </font>
    <font>
      <b/>
      <sz val="10"/>
      <color indexed="8"/>
      <name val="Arial"/>
      <family val="2"/>
    </font>
    <font>
      <b/>
      <sz val="12"/>
      <color indexed="8"/>
      <name val="Arial"/>
      <family val="2"/>
    </font>
    <font>
      <b/>
      <sz val="16"/>
      <color indexed="23"/>
      <name val="Arial"/>
      <family val="2"/>
    </font>
    <font>
      <sz val="8"/>
      <name val="MS Sans Serif"/>
      <family val="2"/>
    </font>
    <font>
      <b/>
      <sz val="8"/>
      <color indexed="8"/>
      <name val="Helv"/>
      <family val="0"/>
    </font>
    <font>
      <sz val="11"/>
      <name val="Arial"/>
      <family val="2"/>
    </font>
    <font>
      <b/>
      <sz val="11"/>
      <name val="Arial"/>
      <family val="2"/>
    </font>
    <font>
      <u val="single"/>
      <sz val="11"/>
      <color indexed="12"/>
      <name val="Arial"/>
      <family val="2"/>
    </font>
    <font>
      <b/>
      <sz val="11"/>
      <color indexed="10"/>
      <name val="Arial"/>
      <family val="2"/>
    </font>
    <font>
      <b/>
      <sz val="11"/>
      <color indexed="10"/>
      <name val="Montserrat"/>
      <family val="3"/>
    </font>
    <font>
      <sz val="11"/>
      <name val="Montserrat"/>
      <family val="3"/>
    </font>
    <font>
      <b/>
      <sz val="11"/>
      <name val="Montserrat"/>
      <family val="3"/>
    </font>
    <font>
      <sz val="11"/>
      <color indexed="8"/>
      <name val="Montserrat"/>
      <family val="3"/>
    </font>
    <font>
      <vertAlign val="superscript"/>
      <sz val="11"/>
      <name val="Montserrat"/>
      <family val="3"/>
    </font>
    <font>
      <sz val="11"/>
      <color indexed="9"/>
      <name val="Montserrat"/>
      <family val="3"/>
    </font>
    <font>
      <b/>
      <sz val="11"/>
      <color indexed="12"/>
      <name val="Montserrat"/>
      <family val="3"/>
    </font>
    <font>
      <b/>
      <vertAlign val="superscript"/>
      <sz val="11"/>
      <name val="Montserrat"/>
      <family val="3"/>
    </font>
    <font>
      <b/>
      <vertAlign val="superscript"/>
      <sz val="11"/>
      <color indexed="9"/>
      <name val="Montserrat"/>
      <family val="3"/>
    </font>
    <font>
      <b/>
      <u val="single"/>
      <sz val="11"/>
      <name val="Montserrat"/>
      <family val="3"/>
    </font>
    <font>
      <u val="single"/>
      <sz val="11"/>
      <color indexed="12"/>
      <name val="Montserrat"/>
      <family val="3"/>
    </font>
    <font>
      <u val="singleAccounting"/>
      <sz val="11"/>
      <name val="Montserrat"/>
      <family val="3"/>
    </font>
    <font>
      <sz val="11"/>
      <color indexed="10"/>
      <name val="Montserrat"/>
      <family val="3"/>
    </font>
    <font>
      <b/>
      <sz val="11"/>
      <color indexed="9"/>
      <name val="Montserrat"/>
      <family val="3"/>
    </font>
    <font>
      <u val="single"/>
      <sz val="11"/>
      <name val="Montserrat"/>
      <family val="3"/>
    </font>
    <font>
      <i/>
      <sz val="11"/>
      <color indexed="10"/>
      <name val="Montserrat"/>
      <family val="3"/>
    </font>
    <font>
      <u val="single"/>
      <sz val="10"/>
      <color indexed="8"/>
      <name val="Arial"/>
      <family val="2"/>
    </font>
    <font>
      <sz val="11"/>
      <color indexed="8"/>
      <name val="Arial"/>
      <family val="2"/>
    </font>
    <font>
      <sz val="11"/>
      <color indexed="8"/>
      <name val="Trebuchet MS"/>
      <family val="2"/>
    </font>
    <font>
      <b/>
      <sz val="11"/>
      <color indexed="25"/>
      <name val="Montserrat"/>
      <family val="3"/>
    </font>
    <font>
      <b/>
      <u val="single"/>
      <sz val="11"/>
      <color indexed="25"/>
      <name val="Montserrat"/>
      <family val="3"/>
    </font>
    <font>
      <sz val="11"/>
      <color indexed="25"/>
      <name val="Montserrat"/>
      <family val="3"/>
    </font>
    <font>
      <u val="single"/>
      <sz val="11"/>
      <color indexed="25"/>
      <name val="Montserrat"/>
      <family val="3"/>
    </font>
    <font>
      <sz val="9"/>
      <color indexed="9"/>
      <name val="Montserrat"/>
      <family val="3"/>
    </font>
    <font>
      <b/>
      <sz val="11"/>
      <color indexed="21"/>
      <name val="Montserrat"/>
      <family val="3"/>
    </font>
    <font>
      <sz val="11"/>
      <color indexed="21"/>
      <name val="Montserrat"/>
      <family val="3"/>
    </font>
    <font>
      <b/>
      <u val="single"/>
      <sz val="11"/>
      <color indexed="21"/>
      <name val="Montserrat"/>
      <family val="3"/>
    </font>
    <font>
      <b/>
      <u val="single"/>
      <sz val="11"/>
      <color indexed="21"/>
      <name val="Arial"/>
      <family val="2"/>
    </font>
    <font>
      <u val="single"/>
      <sz val="11"/>
      <color indexed="21"/>
      <name val="Montserrat"/>
      <family val="3"/>
    </font>
    <font>
      <b/>
      <sz val="11"/>
      <color indexed="57"/>
      <name val="Montserrat"/>
      <family val="3"/>
    </font>
    <font>
      <b/>
      <u val="single"/>
      <sz val="11"/>
      <color indexed="57"/>
      <name val="Montserrat"/>
      <family val="3"/>
    </font>
    <font>
      <sz val="11"/>
      <color indexed="57"/>
      <name val="Montserrat"/>
      <family val="3"/>
    </font>
    <font>
      <u val="single"/>
      <sz val="11"/>
      <color indexed="57"/>
      <name val="Montserrat"/>
      <family val="3"/>
    </font>
    <font>
      <b/>
      <u val="single"/>
      <sz val="11"/>
      <color indexed="9"/>
      <name val="Montserrat"/>
      <family val="3"/>
    </font>
    <font>
      <u val="single"/>
      <sz val="10"/>
      <color indexed="56"/>
      <name val="Arial"/>
      <family val="2"/>
    </font>
    <font>
      <b/>
      <sz val="11"/>
      <color indexed="21"/>
      <name val="Arial"/>
      <family val="2"/>
    </font>
    <font>
      <b/>
      <sz val="11"/>
      <color indexed="9"/>
      <name val="Arial"/>
      <family val="2"/>
    </font>
    <font>
      <sz val="9"/>
      <color indexed="9"/>
      <name val="Arial"/>
      <family val="2"/>
    </font>
    <font>
      <sz val="18"/>
      <color indexed="57"/>
      <name val="Cambria"/>
      <family val="2"/>
    </font>
    <font>
      <b/>
      <sz val="15"/>
      <color indexed="57"/>
      <name val="Calibri"/>
      <family val="2"/>
    </font>
    <font>
      <b/>
      <sz val="13"/>
      <color indexed="57"/>
      <name val="Calibri"/>
      <family val="2"/>
    </font>
    <font>
      <b/>
      <sz val="11"/>
      <color indexed="57"/>
      <name val="Calibr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theme="1"/>
      <name val="Arial"/>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0"/>
      <color theme="1"/>
      <name val="Arial"/>
      <family val="2"/>
    </font>
    <font>
      <sz val="11"/>
      <color theme="1"/>
      <name val="Trebuchet MS"/>
      <family val="2"/>
    </font>
    <font>
      <sz val="10"/>
      <color theme="1"/>
      <name val="Tahoma"/>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4"/>
      <name val="Montserrat"/>
      <family val="3"/>
    </font>
    <font>
      <b/>
      <u val="single"/>
      <sz val="11"/>
      <color theme="4"/>
      <name val="Montserrat"/>
      <family val="3"/>
    </font>
    <font>
      <sz val="11"/>
      <color theme="4"/>
      <name val="Montserrat"/>
      <family val="3"/>
    </font>
    <font>
      <u val="single"/>
      <sz val="11"/>
      <color theme="4"/>
      <name val="Montserrat"/>
      <family val="3"/>
    </font>
    <font>
      <sz val="11"/>
      <color theme="0"/>
      <name val="Montserrat"/>
      <family val="3"/>
    </font>
    <font>
      <sz val="9"/>
      <color theme="0"/>
      <name val="Montserrat"/>
      <family val="3"/>
    </font>
    <font>
      <sz val="11"/>
      <color rgb="FFFF0000"/>
      <name val="Montserrat"/>
      <family val="3"/>
    </font>
    <font>
      <b/>
      <sz val="11"/>
      <color rgb="FFFF0000"/>
      <name val="Montserrat"/>
      <family val="3"/>
    </font>
    <font>
      <b/>
      <sz val="11"/>
      <color theme="0"/>
      <name val="Montserrat"/>
      <family val="3"/>
    </font>
    <font>
      <b/>
      <sz val="11"/>
      <color rgb="FF008457"/>
      <name val="Montserrat"/>
      <family val="3"/>
    </font>
    <font>
      <sz val="11"/>
      <color rgb="FF008457"/>
      <name val="Montserrat"/>
      <family val="3"/>
    </font>
    <font>
      <b/>
      <u val="single"/>
      <sz val="11"/>
      <color rgb="FF008457"/>
      <name val="Montserrat"/>
      <family val="3"/>
    </font>
    <font>
      <b/>
      <u val="single"/>
      <sz val="11"/>
      <color rgb="FF008457"/>
      <name val="Arial"/>
      <family val="2"/>
    </font>
    <font>
      <u val="single"/>
      <sz val="11"/>
      <color rgb="FF008457"/>
      <name val="Montserrat"/>
      <family val="3"/>
    </font>
    <font>
      <b/>
      <sz val="11"/>
      <color theme="3"/>
      <name val="Montserrat"/>
      <family val="3"/>
    </font>
    <font>
      <b/>
      <u val="single"/>
      <sz val="11"/>
      <color theme="3"/>
      <name val="Montserrat"/>
      <family val="3"/>
    </font>
    <font>
      <sz val="11"/>
      <color theme="3"/>
      <name val="Montserrat"/>
      <family val="3"/>
    </font>
    <font>
      <u val="single"/>
      <sz val="11"/>
      <color theme="3"/>
      <name val="Montserrat"/>
      <family val="3"/>
    </font>
    <font>
      <b/>
      <u val="single"/>
      <sz val="11"/>
      <color theme="0"/>
      <name val="Montserrat"/>
      <family val="3"/>
    </font>
    <font>
      <b/>
      <sz val="11"/>
      <color rgb="FF008457"/>
      <name val="Arial"/>
      <family val="2"/>
    </font>
    <font>
      <b/>
      <sz val="11"/>
      <color theme="0"/>
      <name val="Arial"/>
      <family val="2"/>
    </font>
    <font>
      <sz val="9"/>
      <color theme="0"/>
      <name val="Arial"/>
      <family val="2"/>
    </font>
  </fonts>
  <fills count="6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rgb="FFC6EFCE"/>
        <bgColor indexed="64"/>
      </patternFill>
    </fill>
    <fill>
      <patternFill patternType="solid">
        <fgColor indexed="22"/>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indexed="65"/>
        <bgColor indexed="64"/>
      </patternFill>
    </fill>
    <fill>
      <patternFill patternType="solid">
        <fgColor rgb="FFFFC7CE"/>
        <bgColor indexed="64"/>
      </patternFill>
    </fill>
    <fill>
      <patternFill patternType="solid">
        <fgColor indexed="26"/>
        <bgColor indexed="64"/>
      </patternFill>
    </fill>
    <fill>
      <patternFill patternType="solid">
        <fgColor indexed="43"/>
        <bgColor indexed="64"/>
      </patternFill>
    </fill>
    <fill>
      <patternFill patternType="solid">
        <fgColor rgb="FFFFFFCC"/>
        <bgColor indexed="64"/>
      </patternFill>
    </fill>
    <fill>
      <patternFill patternType="darkVertical"/>
    </fill>
    <fill>
      <patternFill patternType="solid">
        <fgColor indexed="50"/>
        <bgColor indexed="64"/>
      </patternFill>
    </fill>
    <fill>
      <patternFill patternType="lightUp">
        <fgColor indexed="22"/>
        <bgColor indexed="35"/>
      </patternFill>
    </fill>
    <fill>
      <patternFill patternType="solid">
        <fgColor indexed="35"/>
        <bgColor indexed="64"/>
      </patternFill>
    </fill>
    <fill>
      <patternFill patternType="solid">
        <fgColor indexed="54"/>
        <bgColor indexed="64"/>
      </patternFill>
    </fill>
    <fill>
      <patternFill patternType="solid">
        <fgColor indexed="23"/>
        <bgColor indexed="64"/>
      </patternFill>
    </fill>
    <fill>
      <patternFill patternType="solid">
        <fgColor indexed="9"/>
        <bgColor indexed="64"/>
      </patternFill>
    </fill>
    <fill>
      <patternFill patternType="solid">
        <fgColor rgb="FF00B0F0"/>
        <bgColor indexed="64"/>
      </patternFill>
    </fill>
    <fill>
      <patternFill patternType="solid">
        <fgColor theme="0"/>
        <bgColor indexed="64"/>
      </patternFill>
    </fill>
    <fill>
      <patternFill patternType="solid">
        <fgColor rgb="FF008457"/>
        <bgColor indexed="64"/>
      </patternFill>
    </fill>
    <fill>
      <patternFill patternType="solid">
        <fgColor theme="3"/>
        <bgColor indexed="64"/>
      </patternFill>
    </fill>
  </fills>
  <borders count="33">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right/>
      <top style="medium"/>
      <bottom style="medium"/>
    </border>
    <border>
      <left/>
      <right/>
      <top style="thin"/>
      <bottom style="thin"/>
    </border>
    <border>
      <left/>
      <right/>
      <top/>
      <bottom style="thick">
        <color indexed="62"/>
      </bottom>
    </border>
    <border>
      <left/>
      <right/>
      <top/>
      <bottom style="thick">
        <color indexed="22"/>
      </bottom>
    </border>
    <border>
      <left/>
      <right/>
      <top/>
      <bottom style="medium">
        <color indexed="30"/>
      </bottom>
    </border>
    <border>
      <left/>
      <right/>
      <top/>
      <bottom style="medium"/>
    </border>
    <border>
      <left style="thin"/>
      <right style="thin"/>
      <top style="thin"/>
      <bottom style="thin"/>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bottom style="thin">
        <color indexed="63"/>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right/>
      <top style="thin">
        <color indexed="62"/>
      </top>
      <bottom style="double">
        <color indexed="62"/>
      </bottom>
    </border>
    <border>
      <left/>
      <right style="thin"/>
      <top/>
      <bottom/>
    </border>
    <border>
      <left style="thin"/>
      <right style="thin"/>
      <top/>
      <bottom/>
    </border>
    <border>
      <left style="thin"/>
      <right/>
      <top/>
      <bottom/>
    </border>
    <border>
      <left style="thin">
        <color theme="0"/>
      </left>
      <right/>
      <top/>
      <bottom style="thin">
        <color theme="0"/>
      </bottom>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s>
  <cellStyleXfs count="898">
    <xf numFmtId="172"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72" fontId="0" fillId="0" borderId="0">
      <alignment/>
      <protection/>
    </xf>
    <xf numFmtId="172" fontId="26" fillId="0" borderId="0">
      <alignment/>
      <protection/>
    </xf>
    <xf numFmtId="169" fontId="0" fillId="0" borderId="0">
      <alignment/>
      <protection/>
    </xf>
    <xf numFmtId="172" fontId="0" fillId="0" borderId="0">
      <alignment/>
      <protection/>
    </xf>
    <xf numFmtId="172" fontId="0" fillId="0" borderId="0">
      <alignment/>
      <protection/>
    </xf>
    <xf numFmtId="169" fontId="19" fillId="0" borderId="0">
      <alignment/>
      <protection/>
    </xf>
    <xf numFmtId="172" fontId="19" fillId="0" borderId="0">
      <alignment/>
      <protection/>
    </xf>
    <xf numFmtId="169" fontId="19" fillId="0" borderId="0">
      <alignment/>
      <protection/>
    </xf>
    <xf numFmtId="172" fontId="19" fillId="0" borderId="0">
      <alignment/>
      <protection/>
    </xf>
    <xf numFmtId="172" fontId="0" fillId="0" borderId="0">
      <alignment/>
      <protection/>
    </xf>
    <xf numFmtId="172" fontId="0" fillId="0" borderId="0">
      <alignment/>
      <protection/>
    </xf>
    <xf numFmtId="172" fontId="0" fillId="0" borderId="0">
      <alignment/>
      <protection/>
    </xf>
    <xf numFmtId="172" fontId="19" fillId="0" borderId="0">
      <alignment/>
      <protection/>
    </xf>
    <xf numFmtId="172" fontId="0" fillId="0" borderId="0">
      <alignment/>
      <protection/>
    </xf>
    <xf numFmtId="172" fontId="0" fillId="0" borderId="0">
      <alignment/>
      <protection/>
    </xf>
    <xf numFmtId="172" fontId="0" fillId="0" borderId="0">
      <alignment/>
      <protection/>
    </xf>
    <xf numFmtId="194" fontId="0" fillId="0" borderId="0">
      <alignment/>
      <protection/>
    </xf>
    <xf numFmtId="172" fontId="0" fillId="0" borderId="0">
      <alignment/>
      <protection/>
    </xf>
    <xf numFmtId="172" fontId="0" fillId="0" borderId="0">
      <alignment/>
      <protection/>
    </xf>
    <xf numFmtId="172" fontId="26" fillId="0" borderId="0">
      <alignment/>
      <protection/>
    </xf>
    <xf numFmtId="172" fontId="0" fillId="0" borderId="0">
      <alignment/>
      <protection/>
    </xf>
    <xf numFmtId="172" fontId="26" fillId="0" borderId="0">
      <alignment/>
      <protection/>
    </xf>
    <xf numFmtId="172" fontId="0" fillId="0" borderId="0">
      <alignment/>
      <protection/>
    </xf>
    <xf numFmtId="172" fontId="0" fillId="0" borderId="0">
      <alignment/>
      <protection/>
    </xf>
    <xf numFmtId="172" fontId="26" fillId="0" borderId="0">
      <alignment/>
      <protection/>
    </xf>
    <xf numFmtId="172" fontId="0" fillId="0" borderId="0">
      <alignment/>
      <protection/>
    </xf>
    <xf numFmtId="172" fontId="0" fillId="0" borderId="0">
      <alignment/>
      <protection/>
    </xf>
    <xf numFmtId="172" fontId="19" fillId="0" borderId="0">
      <alignment/>
      <protection/>
    </xf>
    <xf numFmtId="172" fontId="26" fillId="0" borderId="0">
      <alignment/>
      <protection/>
    </xf>
    <xf numFmtId="172" fontId="19" fillId="0" borderId="0">
      <alignment/>
      <protection/>
    </xf>
    <xf numFmtId="172" fontId="26" fillId="0" borderId="0">
      <alignment/>
      <protection/>
    </xf>
    <xf numFmtId="172" fontId="26" fillId="0" borderId="0">
      <alignment/>
      <protection/>
    </xf>
    <xf numFmtId="172" fontId="26" fillId="0" borderId="0">
      <alignment/>
      <protection/>
    </xf>
    <xf numFmtId="172" fontId="26" fillId="0" borderId="0">
      <alignment/>
      <protection/>
    </xf>
    <xf numFmtId="172" fontId="0"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175"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175"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175"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175"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175"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175"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91" fillId="8" borderId="0" applyNumberFormat="0" applyBorder="0" applyAlignment="0" applyProtection="0"/>
    <xf numFmtId="0" fontId="91" fillId="9" borderId="0" applyNumberFormat="0" applyBorder="0" applyAlignment="0" applyProtection="0"/>
    <xf numFmtId="0" fontId="91" fillId="10" borderId="0" applyNumberFormat="0" applyBorder="0" applyAlignment="0" applyProtection="0"/>
    <xf numFmtId="0" fontId="91" fillId="11" borderId="0" applyNumberFormat="0" applyBorder="0" applyAlignment="0" applyProtection="0"/>
    <xf numFmtId="0" fontId="91" fillId="12" borderId="0" applyNumberFormat="0" applyBorder="0" applyAlignment="0" applyProtection="0"/>
    <xf numFmtId="0" fontId="9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175"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175"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175"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175"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175"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175"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91" fillId="18" borderId="0" applyNumberFormat="0" applyBorder="0" applyAlignment="0" applyProtection="0"/>
    <xf numFmtId="0" fontId="91" fillId="19" borderId="0" applyNumberFormat="0" applyBorder="0" applyAlignment="0" applyProtection="0"/>
    <xf numFmtId="0" fontId="91" fillId="20" borderId="0" applyNumberFormat="0" applyBorder="0" applyAlignment="0" applyProtection="0"/>
    <xf numFmtId="0" fontId="91" fillId="21" borderId="0" applyNumberFormat="0" applyBorder="0" applyAlignment="0" applyProtection="0"/>
    <xf numFmtId="0" fontId="91" fillId="22" borderId="0" applyNumberFormat="0" applyBorder="0" applyAlignment="0" applyProtection="0"/>
    <xf numFmtId="0" fontId="91" fillId="23"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175"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175"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175"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175"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175"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175"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91" fillId="28" borderId="0" applyNumberFormat="0" applyBorder="0" applyAlignment="0" applyProtection="0"/>
    <xf numFmtId="0" fontId="91" fillId="29" borderId="0" applyNumberFormat="0" applyBorder="0" applyAlignment="0" applyProtection="0"/>
    <xf numFmtId="0" fontId="91" fillId="30" borderId="0" applyNumberFormat="0" applyBorder="0" applyAlignment="0" applyProtection="0"/>
    <xf numFmtId="0" fontId="91" fillId="31" borderId="0" applyNumberFormat="0" applyBorder="0" applyAlignment="0" applyProtection="0"/>
    <xf numFmtId="0" fontId="91" fillId="32" borderId="0" applyNumberFormat="0" applyBorder="0" applyAlignment="0" applyProtection="0"/>
    <xf numFmtId="0" fontId="91" fillId="33"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175"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175"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175"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175"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175"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175"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182" fontId="21" fillId="0" borderId="0">
      <alignment horizontal="center" vertical="center"/>
      <protection/>
    </xf>
    <xf numFmtId="0" fontId="27" fillId="0" borderId="0">
      <alignment horizontal="center" wrapText="1"/>
      <protection locked="0"/>
    </xf>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175"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28" fillId="0" borderId="0" applyNumberFormat="0" applyFill="0" applyBorder="0" applyAlignment="0" applyProtection="0"/>
    <xf numFmtId="0" fontId="92" fillId="38" borderId="0" applyNumberFormat="0" applyBorder="0" applyAlignment="0" applyProtection="0"/>
    <xf numFmtId="0" fontId="29" fillId="0" borderId="0" applyFill="0" applyBorder="0" applyAlignment="0">
      <protection/>
    </xf>
    <xf numFmtId="0" fontId="5" fillId="39" borderId="1" applyNumberFormat="0" applyAlignment="0" applyProtection="0"/>
    <xf numFmtId="0" fontId="5" fillId="39" borderId="1" applyNumberFormat="0" applyAlignment="0" applyProtection="0"/>
    <xf numFmtId="0" fontId="5" fillId="39" borderId="1" applyNumberFormat="0" applyAlignment="0" applyProtection="0"/>
    <xf numFmtId="0" fontId="5" fillId="39" borderId="1" applyNumberFormat="0" applyAlignment="0" applyProtection="0"/>
    <xf numFmtId="0" fontId="5" fillId="39" borderId="1" applyNumberFormat="0" applyAlignment="0" applyProtection="0"/>
    <xf numFmtId="0" fontId="5" fillId="39" borderId="1" applyNumberFormat="0" applyAlignment="0" applyProtection="0"/>
    <xf numFmtId="0" fontId="5" fillId="39" borderId="1" applyNumberFormat="0" applyAlignment="0" applyProtection="0"/>
    <xf numFmtId="0" fontId="5" fillId="39" borderId="1" applyNumberFormat="0" applyAlignment="0" applyProtection="0"/>
    <xf numFmtId="0" fontId="5" fillId="39" borderId="1" applyNumberFormat="0" applyAlignment="0" applyProtection="0"/>
    <xf numFmtId="0" fontId="5" fillId="39" borderId="1" applyNumberFormat="0" applyAlignment="0" applyProtection="0"/>
    <xf numFmtId="0" fontId="5" fillId="39" borderId="1" applyNumberFormat="0" applyAlignment="0" applyProtection="0"/>
    <xf numFmtId="175" fontId="5" fillId="39" borderId="1" applyNumberFormat="0" applyAlignment="0" applyProtection="0"/>
    <xf numFmtId="0" fontId="5" fillId="39" borderId="1" applyNumberFormat="0" applyAlignment="0" applyProtection="0"/>
    <xf numFmtId="0" fontId="5" fillId="39" borderId="1" applyNumberFormat="0" applyAlignment="0" applyProtection="0"/>
    <xf numFmtId="0" fontId="93" fillId="40" borderId="2" applyNumberFormat="0" applyAlignment="0" applyProtection="0"/>
    <xf numFmtId="0" fontId="94" fillId="41" borderId="3" applyNumberFormat="0" applyAlignment="0" applyProtection="0"/>
    <xf numFmtId="0" fontId="95" fillId="0" borderId="4" applyNumberFormat="0" applyFill="0" applyAlignment="0" applyProtection="0"/>
    <xf numFmtId="0" fontId="6" fillId="42" borderId="5" applyNumberFormat="0" applyAlignment="0" applyProtection="0"/>
    <xf numFmtId="0" fontId="6" fillId="42" borderId="5" applyNumberFormat="0" applyAlignment="0" applyProtection="0"/>
    <xf numFmtId="0" fontId="6" fillId="42" borderId="5" applyNumberFormat="0" applyAlignment="0" applyProtection="0"/>
    <xf numFmtId="0" fontId="6" fillId="42" borderId="5" applyNumberFormat="0" applyAlignment="0" applyProtection="0"/>
    <xf numFmtId="0" fontId="6" fillId="42" borderId="5" applyNumberFormat="0" applyAlignment="0" applyProtection="0"/>
    <xf numFmtId="0" fontId="6" fillId="42" borderId="5" applyNumberFormat="0" applyAlignment="0" applyProtection="0"/>
    <xf numFmtId="0" fontId="6" fillId="42" borderId="5" applyNumberFormat="0" applyAlignment="0" applyProtection="0"/>
    <xf numFmtId="0" fontId="6" fillId="42" borderId="5" applyNumberFormat="0" applyAlignment="0" applyProtection="0"/>
    <xf numFmtId="0" fontId="6" fillId="42" borderId="5" applyNumberFormat="0" applyAlignment="0" applyProtection="0"/>
    <xf numFmtId="0" fontId="6" fillId="42" borderId="5" applyNumberFormat="0" applyAlignment="0" applyProtection="0"/>
    <xf numFmtId="0" fontId="6" fillId="42" borderId="5" applyNumberFormat="0" applyAlignment="0" applyProtection="0"/>
    <xf numFmtId="175" fontId="6" fillId="42" borderId="5" applyNumberFormat="0" applyAlignment="0" applyProtection="0"/>
    <xf numFmtId="0" fontId="6" fillId="42" borderId="5" applyNumberFormat="0" applyAlignment="0" applyProtection="0"/>
    <xf numFmtId="0" fontId="6" fillId="42" borderId="5" applyNumberFormat="0" applyAlignment="0" applyProtection="0"/>
    <xf numFmtId="165" fontId="0" fillId="0" borderId="0" applyFont="0" applyFill="0" applyBorder="0" applyAlignment="0" applyProtection="0"/>
    <xf numFmtId="165"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65" fontId="0" fillId="0" borderId="0" applyFont="0" applyFill="0" applyBorder="0" applyAlignment="0" applyProtection="0"/>
    <xf numFmtId="43" fontId="0" fillId="0" borderId="0" applyFont="0" applyFill="0" applyBorder="0" applyAlignment="0" applyProtection="0"/>
    <xf numFmtId="165"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65" fontId="0" fillId="0" borderId="0" applyFont="0" applyFill="0" applyBorder="0" applyAlignment="0" applyProtection="0"/>
    <xf numFmtId="43"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65" fontId="0" fillId="0" borderId="0" applyFont="0" applyFill="0" applyBorder="0" applyAlignment="0" applyProtection="0"/>
    <xf numFmtId="43" fontId="96" fillId="0" borderId="0" applyFont="0" applyFill="0" applyBorder="0" applyAlignment="0" applyProtection="0"/>
    <xf numFmtId="165" fontId="0" fillId="0" borderId="0" applyFont="0" applyFill="0" applyBorder="0" applyAlignment="0" applyProtection="0"/>
    <xf numFmtId="43" fontId="96" fillId="0" borderId="0" applyFont="0" applyFill="0" applyBorder="0" applyAlignment="0" applyProtection="0"/>
    <xf numFmtId="165" fontId="0" fillId="0" borderId="0" applyFont="0" applyFill="0" applyBorder="0" applyAlignment="0" applyProtection="0"/>
    <xf numFmtId="43" fontId="96" fillId="0" borderId="0" applyFont="0" applyFill="0" applyBorder="0" applyAlignment="0" applyProtection="0"/>
    <xf numFmtId="165" fontId="0"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165" fontId="0" fillId="0" borderId="0" applyFont="0" applyFill="0" applyBorder="0" applyAlignment="0" applyProtection="0"/>
    <xf numFmtId="43" fontId="96"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0" fontId="29" fillId="0" borderId="0" applyFont="0" applyFill="0" applyBorder="0" applyAlignment="0" applyProtection="0"/>
    <xf numFmtId="165" fontId="96" fillId="0" borderId="0" applyFont="0" applyFill="0" applyBorder="0" applyAlignment="0" applyProtection="0"/>
    <xf numFmtId="43" fontId="0" fillId="0" borderId="0" applyFont="0" applyFill="0" applyBorder="0" applyAlignment="0" applyProtection="0"/>
    <xf numFmtId="0" fontId="30" fillId="0" borderId="0" applyNumberFormat="0" applyAlignment="0">
      <protection/>
    </xf>
    <xf numFmtId="0" fontId="20" fillId="0" borderId="0" applyNumberFormat="0" applyAlignment="0">
      <protection/>
    </xf>
    <xf numFmtId="44" fontId="0" fillId="0" borderId="0" applyFont="0" applyFill="0" applyBorder="0" applyAlignment="0" applyProtection="0"/>
    <xf numFmtId="0" fontId="29" fillId="0" borderId="0" applyFont="0" applyFill="0" applyBorder="0" applyAlignment="0" applyProtection="0"/>
    <xf numFmtId="0" fontId="29" fillId="0" borderId="0" applyFont="0" applyFill="0" applyBorder="0" applyAlignment="0" applyProtection="0"/>
    <xf numFmtId="0" fontId="97" fillId="0" borderId="6" applyNumberFormat="0" applyFill="0" applyAlignment="0" applyProtection="0"/>
    <xf numFmtId="0" fontId="98" fillId="0" borderId="0" applyNumberFormat="0" applyFill="0" applyBorder="0" applyAlignment="0" applyProtection="0"/>
    <xf numFmtId="0" fontId="99" fillId="43" borderId="0" applyNumberFormat="0" applyBorder="0" applyAlignment="0" applyProtection="0"/>
    <xf numFmtId="0" fontId="99" fillId="44" borderId="0" applyNumberFormat="0" applyBorder="0" applyAlignment="0" applyProtection="0"/>
    <xf numFmtId="0" fontId="99" fillId="45" borderId="0" applyNumberFormat="0" applyBorder="0" applyAlignment="0" applyProtection="0"/>
    <xf numFmtId="0" fontId="99" fillId="46" borderId="0" applyNumberFormat="0" applyBorder="0" applyAlignment="0" applyProtection="0"/>
    <xf numFmtId="0" fontId="99" fillId="47" borderId="0" applyNumberFormat="0" applyBorder="0" applyAlignment="0" applyProtection="0"/>
    <xf numFmtId="0" fontId="99" fillId="48" borderId="0" applyNumberFormat="0" applyBorder="0" applyAlignment="0" applyProtection="0"/>
    <xf numFmtId="0" fontId="31" fillId="0" borderId="0" applyNumberFormat="0" applyAlignment="0">
      <protection/>
    </xf>
    <xf numFmtId="0" fontId="100" fillId="49" borderId="2"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175"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175"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38" fontId="2" fillId="39" borderId="0" applyNumberFormat="0" applyBorder="0" applyAlignment="0" applyProtection="0"/>
    <xf numFmtId="38" fontId="2" fillId="39" borderId="0" applyNumberFormat="0" applyBorder="0" applyAlignment="0" applyProtection="0"/>
    <xf numFmtId="0" fontId="32" fillId="50" borderId="0">
      <alignment/>
      <protection/>
    </xf>
    <xf numFmtId="0" fontId="24" fillId="0" borderId="7" applyNumberFormat="0" applyAlignment="0" applyProtection="0"/>
    <xf numFmtId="0" fontId="24" fillId="0" borderId="8">
      <alignment horizontal="left" vertical="center"/>
      <protection/>
    </xf>
    <xf numFmtId="0" fontId="24" fillId="0" borderId="8">
      <alignment horizontal="left" vertical="center"/>
      <protection/>
    </xf>
    <xf numFmtId="0" fontId="24" fillId="0" borderId="8">
      <alignment horizontal="left" vertical="center"/>
      <protection/>
    </xf>
    <xf numFmtId="0" fontId="9" fillId="0" borderId="9" applyNumberFormat="0" applyFill="0" applyAlignment="0" applyProtection="0"/>
    <xf numFmtId="0" fontId="9" fillId="0" borderId="9" applyNumberFormat="0" applyFill="0" applyAlignment="0" applyProtection="0"/>
    <xf numFmtId="0" fontId="9" fillId="0" borderId="9" applyNumberFormat="0" applyFill="0" applyAlignment="0" applyProtection="0"/>
    <xf numFmtId="0" fontId="9" fillId="0" borderId="9" applyNumberFormat="0" applyFill="0" applyAlignment="0" applyProtection="0"/>
    <xf numFmtId="0" fontId="9" fillId="0" borderId="9" applyNumberFormat="0" applyFill="0" applyAlignment="0" applyProtection="0"/>
    <xf numFmtId="0" fontId="9" fillId="0" borderId="9" applyNumberFormat="0" applyFill="0" applyAlignment="0" applyProtection="0"/>
    <xf numFmtId="0" fontId="9" fillId="0" borderId="9" applyNumberFormat="0" applyFill="0" applyAlignment="0" applyProtection="0"/>
    <xf numFmtId="0" fontId="9" fillId="0" borderId="9" applyNumberFormat="0" applyFill="0" applyAlignment="0" applyProtection="0"/>
    <xf numFmtId="0" fontId="9" fillId="0" borderId="9" applyNumberFormat="0" applyFill="0" applyAlignment="0" applyProtection="0"/>
    <xf numFmtId="0" fontId="9" fillId="0" borderId="9" applyNumberFormat="0" applyFill="0" applyAlignment="0" applyProtection="0"/>
    <xf numFmtId="0" fontId="9" fillId="0" borderId="9" applyNumberFormat="0" applyFill="0" applyAlignment="0" applyProtection="0"/>
    <xf numFmtId="175" fontId="9" fillId="0" borderId="9" applyNumberFormat="0" applyFill="0" applyAlignment="0" applyProtection="0"/>
    <xf numFmtId="0" fontId="9" fillId="0" borderId="9" applyNumberFormat="0" applyFill="0" applyAlignment="0" applyProtection="0"/>
    <xf numFmtId="0" fontId="9" fillId="0" borderId="9" applyNumberFormat="0" applyFill="0" applyAlignment="0" applyProtection="0"/>
    <xf numFmtId="0" fontId="10" fillId="0" borderId="10" applyNumberFormat="0" applyFill="0" applyAlignment="0" applyProtection="0"/>
    <xf numFmtId="0" fontId="10" fillId="0" borderId="10" applyNumberFormat="0" applyFill="0" applyAlignment="0" applyProtection="0"/>
    <xf numFmtId="0" fontId="10" fillId="0" borderId="10" applyNumberFormat="0" applyFill="0" applyAlignment="0" applyProtection="0"/>
    <xf numFmtId="0" fontId="10" fillId="0" borderId="10" applyNumberFormat="0" applyFill="0" applyAlignment="0" applyProtection="0"/>
    <xf numFmtId="0" fontId="10" fillId="0" borderId="10" applyNumberFormat="0" applyFill="0" applyAlignment="0" applyProtection="0"/>
    <xf numFmtId="0" fontId="10" fillId="0" borderId="10" applyNumberFormat="0" applyFill="0" applyAlignment="0" applyProtection="0"/>
    <xf numFmtId="0" fontId="10" fillId="0" borderId="10" applyNumberFormat="0" applyFill="0" applyAlignment="0" applyProtection="0"/>
    <xf numFmtId="0" fontId="10" fillId="0" borderId="10" applyNumberFormat="0" applyFill="0" applyAlignment="0" applyProtection="0"/>
    <xf numFmtId="0" fontId="10" fillId="0" borderId="10" applyNumberFormat="0" applyFill="0" applyAlignment="0" applyProtection="0"/>
    <xf numFmtId="0" fontId="10" fillId="0" borderId="10" applyNumberFormat="0" applyFill="0" applyAlignment="0" applyProtection="0"/>
    <xf numFmtId="0" fontId="10" fillId="0" borderId="10" applyNumberFormat="0" applyFill="0" applyAlignment="0" applyProtection="0"/>
    <xf numFmtId="175" fontId="10" fillId="0" borderId="10" applyNumberFormat="0" applyFill="0" applyAlignment="0" applyProtection="0"/>
    <xf numFmtId="0" fontId="10" fillId="0" borderId="10" applyNumberFormat="0" applyFill="0" applyAlignment="0" applyProtection="0"/>
    <xf numFmtId="0" fontId="10" fillId="0" borderId="10" applyNumberFormat="0" applyFill="0" applyAlignment="0" applyProtection="0"/>
    <xf numFmtId="0" fontId="11" fillId="0" borderId="11" applyNumberFormat="0" applyFill="0" applyAlignment="0" applyProtection="0"/>
    <xf numFmtId="0" fontId="11" fillId="0" borderId="11" applyNumberFormat="0" applyFill="0" applyAlignment="0" applyProtection="0"/>
    <xf numFmtId="0" fontId="11" fillId="0" borderId="11" applyNumberFormat="0" applyFill="0" applyAlignment="0" applyProtection="0"/>
    <xf numFmtId="0" fontId="11" fillId="0" borderId="11" applyNumberFormat="0" applyFill="0" applyAlignment="0" applyProtection="0"/>
    <xf numFmtId="0" fontId="11" fillId="0" borderId="11" applyNumberFormat="0" applyFill="0" applyAlignment="0" applyProtection="0"/>
    <xf numFmtId="0" fontId="11" fillId="0" borderId="11" applyNumberFormat="0" applyFill="0" applyAlignment="0" applyProtection="0"/>
    <xf numFmtId="0" fontId="11" fillId="0" borderId="11" applyNumberFormat="0" applyFill="0" applyAlignment="0" applyProtection="0"/>
    <xf numFmtId="0" fontId="11" fillId="0" borderId="11" applyNumberFormat="0" applyFill="0" applyAlignment="0" applyProtection="0"/>
    <xf numFmtId="0" fontId="11" fillId="0" borderId="11" applyNumberFormat="0" applyFill="0" applyAlignment="0" applyProtection="0"/>
    <xf numFmtId="0" fontId="11" fillId="0" borderId="11" applyNumberFormat="0" applyFill="0" applyAlignment="0" applyProtection="0"/>
    <xf numFmtId="0" fontId="11" fillId="0" borderId="11" applyNumberFormat="0" applyFill="0" applyAlignment="0" applyProtection="0"/>
    <xf numFmtId="175" fontId="11" fillId="0" borderId="11" applyNumberFormat="0" applyFill="0" applyAlignment="0" applyProtection="0"/>
    <xf numFmtId="0" fontId="11" fillId="0" borderId="11" applyNumberFormat="0" applyFill="0" applyAlignment="0" applyProtection="0"/>
    <xf numFmtId="0" fontId="11" fillId="0" borderId="11" applyNumberFormat="0" applyFill="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175"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33" fillId="0" borderId="12">
      <alignment horizontal="center"/>
      <protection/>
    </xf>
    <xf numFmtId="0" fontId="33" fillId="0" borderId="0">
      <alignment horizontal="center"/>
      <protection/>
    </xf>
    <xf numFmtId="182" fontId="22" fillId="0" borderId="0" applyNumberFormat="0" applyFill="0" applyBorder="0" applyAlignment="0" applyProtection="0"/>
    <xf numFmtId="0" fontId="101" fillId="0" borderId="0" applyNumberFormat="0" applyFill="0" applyBorder="0" applyAlignment="0" applyProtection="0"/>
    <xf numFmtId="172" fontId="102" fillId="0" borderId="0" applyNumberFormat="0" applyFill="0" applyBorder="0" applyAlignment="0" applyProtection="0"/>
    <xf numFmtId="0" fontId="103" fillId="51" borderId="0" applyNumberFormat="0" applyBorder="0" applyAlignment="0" applyProtection="0"/>
    <xf numFmtId="10" fontId="2" fillId="52" borderId="13" applyNumberFormat="0" applyBorder="0" applyAlignment="0" applyProtection="0"/>
    <xf numFmtId="10" fontId="2" fillId="52" borderId="13" applyNumberFormat="0" applyBorder="0" applyAlignment="0" applyProtection="0"/>
    <xf numFmtId="0" fontId="12" fillId="7" borderId="1" applyNumberFormat="0" applyAlignment="0" applyProtection="0"/>
    <xf numFmtId="0" fontId="12" fillId="7" borderId="1" applyNumberFormat="0" applyAlignment="0" applyProtection="0"/>
    <xf numFmtId="0" fontId="12" fillId="7" borderId="1" applyNumberFormat="0" applyAlignment="0" applyProtection="0"/>
    <xf numFmtId="0" fontId="12" fillId="7" borderId="1" applyNumberFormat="0" applyAlignment="0" applyProtection="0"/>
    <xf numFmtId="0" fontId="12" fillId="7" borderId="1" applyNumberFormat="0" applyAlignment="0" applyProtection="0"/>
    <xf numFmtId="0" fontId="12" fillId="7" borderId="1" applyNumberFormat="0" applyAlignment="0" applyProtection="0"/>
    <xf numFmtId="0" fontId="12" fillId="7" borderId="1" applyNumberFormat="0" applyAlignment="0" applyProtection="0"/>
    <xf numFmtId="0" fontId="12" fillId="7" borderId="1" applyNumberFormat="0" applyAlignment="0" applyProtection="0"/>
    <xf numFmtId="0" fontId="12" fillId="7" borderId="1" applyNumberFormat="0" applyAlignment="0" applyProtection="0"/>
    <xf numFmtId="0" fontId="12" fillId="7" borderId="1" applyNumberFormat="0" applyAlignment="0" applyProtection="0"/>
    <xf numFmtId="0" fontId="12" fillId="7" borderId="1" applyNumberFormat="0" applyAlignment="0" applyProtection="0"/>
    <xf numFmtId="175" fontId="12" fillId="7" borderId="1" applyNumberFormat="0" applyAlignment="0" applyProtection="0"/>
    <xf numFmtId="0" fontId="12" fillId="7" borderId="1" applyNumberFormat="0" applyAlignment="0" applyProtection="0"/>
    <xf numFmtId="0" fontId="12" fillId="7" borderId="1" applyNumberFormat="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175" fontId="13" fillId="0" borderId="14" applyNumberFormat="0" applyFill="0" applyAlignment="0" applyProtection="0"/>
    <xf numFmtId="0" fontId="13" fillId="0" borderId="14" applyNumberFormat="0" applyFill="0" applyAlignment="0" applyProtection="0"/>
    <xf numFmtId="0" fontId="13" fillId="0" borderId="14"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165" fontId="0" fillId="0" borderId="0" applyFont="0" applyFill="0" applyBorder="0" applyAlignment="0" applyProtection="0"/>
    <xf numFmtId="195" fontId="20" fillId="0" borderId="0" applyFont="0" applyFill="0" applyBorder="0" applyAlignment="0" applyProtection="0"/>
    <xf numFmtId="196" fontId="2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97" fontId="20" fillId="0" borderId="0" applyFont="0" applyFill="0" applyBorder="0" applyAlignment="0" applyProtection="0"/>
    <xf numFmtId="198" fontId="20" fillId="0" borderId="0" applyFont="0" applyFill="0" applyBorder="0" applyAlignment="0" applyProtection="0"/>
    <xf numFmtId="175"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175"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20" fillId="0" borderId="0">
      <alignment/>
      <protection/>
    </xf>
    <xf numFmtId="0" fontId="20" fillId="0" borderId="0">
      <alignment/>
      <protection/>
    </xf>
    <xf numFmtId="0" fontId="20" fillId="0" borderId="0">
      <alignment/>
      <protection/>
    </xf>
    <xf numFmtId="199" fontId="0" fillId="0" borderId="0">
      <alignment/>
      <protection/>
    </xf>
    <xf numFmtId="199" fontId="0" fillId="0" borderId="0">
      <alignment/>
      <protection/>
    </xf>
    <xf numFmtId="199" fontId="0" fillId="0" borderId="0">
      <alignment/>
      <protection/>
    </xf>
    <xf numFmtId="199" fontId="0" fillId="0" borderId="0">
      <alignment/>
      <protection/>
    </xf>
    <xf numFmtId="172" fontId="0" fillId="0" borderId="0">
      <alignment/>
      <protection/>
    </xf>
    <xf numFmtId="0" fontId="0" fillId="0" borderId="0">
      <alignment/>
      <protection/>
    </xf>
    <xf numFmtId="0" fontId="0" fillId="0" borderId="0">
      <alignment/>
      <protection/>
    </xf>
    <xf numFmtId="172" fontId="0" fillId="0" borderId="0">
      <alignment/>
      <protection/>
    </xf>
    <xf numFmtId="172" fontId="0" fillId="0" borderId="0">
      <alignment/>
      <protection/>
    </xf>
    <xf numFmtId="172" fontId="0" fillId="0" borderId="0">
      <alignment/>
      <protection/>
    </xf>
    <xf numFmtId="0" fontId="0" fillId="0" borderId="0">
      <alignment/>
      <protection/>
    </xf>
    <xf numFmtId="0" fontId="0" fillId="0" borderId="0">
      <alignment/>
      <protection/>
    </xf>
    <xf numFmtId="0" fontId="96" fillId="0" borderId="0">
      <alignment/>
      <protection/>
    </xf>
    <xf numFmtId="0" fontId="96" fillId="0" borderId="0">
      <alignment/>
      <protection/>
    </xf>
    <xf numFmtId="0" fontId="104" fillId="0" borderId="0">
      <alignment/>
      <protection/>
    </xf>
    <xf numFmtId="172" fontId="0" fillId="0" borderId="0">
      <alignment/>
      <protection/>
    </xf>
    <xf numFmtId="172" fontId="0" fillId="0" borderId="0">
      <alignment/>
      <protection/>
    </xf>
    <xf numFmtId="0" fontId="0" fillId="0" borderId="0">
      <alignment/>
      <protection/>
    </xf>
    <xf numFmtId="0" fontId="105" fillId="0" borderId="0">
      <alignment/>
      <protection/>
    </xf>
    <xf numFmtId="0" fontId="0" fillId="0" borderId="0">
      <alignment/>
      <protection/>
    </xf>
    <xf numFmtId="0" fontId="105" fillId="0" borderId="0">
      <alignment/>
      <protection/>
    </xf>
    <xf numFmtId="0" fontId="0" fillId="0" borderId="0">
      <alignment/>
      <protection/>
    </xf>
    <xf numFmtId="172" fontId="0" fillId="0" borderId="0">
      <alignment/>
      <protection/>
    </xf>
    <xf numFmtId="0" fontId="105" fillId="0" borderId="0">
      <alignment/>
      <protection/>
    </xf>
    <xf numFmtId="0" fontId="105" fillId="0" borderId="0">
      <alignment/>
      <protection/>
    </xf>
    <xf numFmtId="0" fontId="0" fillId="0" borderId="0">
      <alignment/>
      <protection/>
    </xf>
    <xf numFmtId="172" fontId="0" fillId="0" borderId="0">
      <alignment/>
      <protection/>
    </xf>
    <xf numFmtId="0" fontId="0" fillId="0" borderId="0">
      <alignment/>
      <protection/>
    </xf>
    <xf numFmtId="172" fontId="0" fillId="0" borderId="0">
      <alignment/>
      <protection/>
    </xf>
    <xf numFmtId="0" fontId="0" fillId="0" borderId="0">
      <alignment/>
      <protection/>
    </xf>
    <xf numFmtId="172" fontId="0" fillId="0" borderId="0">
      <alignment/>
      <protection/>
    </xf>
    <xf numFmtId="0" fontId="0" fillId="0" borderId="0">
      <alignment/>
      <protection/>
    </xf>
    <xf numFmtId="172" fontId="0" fillId="0" borderId="0">
      <alignment/>
      <protection/>
    </xf>
    <xf numFmtId="172" fontId="0" fillId="0" borderId="0">
      <alignment/>
      <protection/>
    </xf>
    <xf numFmtId="0" fontId="0" fillId="0" borderId="0">
      <alignment/>
      <protection/>
    </xf>
    <xf numFmtId="172" fontId="0" fillId="0" borderId="0">
      <alignment/>
      <protection/>
    </xf>
    <xf numFmtId="0" fontId="0" fillId="0" borderId="0">
      <alignment/>
      <protection/>
    </xf>
    <xf numFmtId="172" fontId="0" fillId="0" borderId="0">
      <alignment/>
      <protection/>
    </xf>
    <xf numFmtId="0" fontId="0" fillId="0" borderId="0">
      <alignment/>
      <protection/>
    </xf>
    <xf numFmtId="172" fontId="0" fillId="0" borderId="0">
      <alignment/>
      <protection/>
    </xf>
    <xf numFmtId="0" fontId="0" fillId="0" borderId="0">
      <alignment/>
      <protection/>
    </xf>
    <xf numFmtId="0" fontId="0" fillId="0" borderId="0">
      <alignment/>
      <protection/>
    </xf>
    <xf numFmtId="0" fontId="10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1" fillId="0" borderId="0">
      <alignment/>
      <protection/>
    </xf>
    <xf numFmtId="172" fontId="0" fillId="0" borderId="0">
      <alignment/>
      <protection/>
    </xf>
    <xf numFmtId="0" fontId="91" fillId="0" borderId="0">
      <alignment/>
      <protection/>
    </xf>
    <xf numFmtId="172" fontId="0" fillId="0" borderId="0">
      <alignment/>
      <protection/>
    </xf>
    <xf numFmtId="0" fontId="91" fillId="0" borderId="0">
      <alignment/>
      <protection/>
    </xf>
    <xf numFmtId="172" fontId="0" fillId="0" borderId="0">
      <alignment/>
      <protection/>
    </xf>
    <xf numFmtId="0" fontId="91" fillId="0" borderId="0">
      <alignment/>
      <protection/>
    </xf>
    <xf numFmtId="0" fontId="91" fillId="0" borderId="0">
      <alignment/>
      <protection/>
    </xf>
    <xf numFmtId="0" fontId="91" fillId="0" borderId="0">
      <alignment/>
      <protection/>
    </xf>
    <xf numFmtId="0" fontId="91" fillId="0" borderId="0">
      <alignment/>
      <protection/>
    </xf>
    <xf numFmtId="0" fontId="91" fillId="0" borderId="0">
      <alignment/>
      <protection/>
    </xf>
    <xf numFmtId="0" fontId="91" fillId="0" borderId="0">
      <alignment/>
      <protection/>
    </xf>
    <xf numFmtId="172" fontId="0" fillId="0" borderId="0">
      <alignment/>
      <protection/>
    </xf>
    <xf numFmtId="0" fontId="91" fillId="0" borderId="0">
      <alignment/>
      <protection/>
    </xf>
    <xf numFmtId="0" fontId="91" fillId="0" borderId="0">
      <alignment/>
      <protection/>
    </xf>
    <xf numFmtId="0" fontId="91" fillId="0" borderId="0">
      <alignment/>
      <protection/>
    </xf>
    <xf numFmtId="0" fontId="0" fillId="0" borderId="0">
      <alignment/>
      <protection/>
    </xf>
    <xf numFmtId="172" fontId="0" fillId="0" borderId="0">
      <alignment/>
      <protection/>
    </xf>
    <xf numFmtId="0" fontId="0" fillId="0" borderId="0">
      <alignment/>
      <protection/>
    </xf>
    <xf numFmtId="172" fontId="0" fillId="0" borderId="0">
      <alignment/>
      <protection/>
    </xf>
    <xf numFmtId="0" fontId="0" fillId="0" borderId="0">
      <alignment/>
      <protection/>
    </xf>
    <xf numFmtId="172" fontId="0" fillId="0" borderId="0">
      <alignment/>
      <protection/>
    </xf>
    <xf numFmtId="0" fontId="105" fillId="0" borderId="0">
      <alignment/>
      <protection/>
    </xf>
    <xf numFmtId="0" fontId="96" fillId="0" borderId="0">
      <alignment/>
      <protection/>
    </xf>
    <xf numFmtId="0" fontId="105" fillId="0" borderId="0">
      <alignment/>
      <protection/>
    </xf>
    <xf numFmtId="0" fontId="96" fillId="0" borderId="0">
      <alignment/>
      <protection/>
    </xf>
    <xf numFmtId="0" fontId="105" fillId="0" borderId="0">
      <alignment/>
      <protection/>
    </xf>
    <xf numFmtId="0" fontId="96" fillId="0" borderId="0">
      <alignment/>
      <protection/>
    </xf>
    <xf numFmtId="0" fontId="105" fillId="0" borderId="0">
      <alignment/>
      <protection/>
    </xf>
    <xf numFmtId="0" fontId="96" fillId="0" borderId="0">
      <alignment/>
      <protection/>
    </xf>
    <xf numFmtId="0" fontId="96" fillId="0" borderId="0">
      <alignment/>
      <protection/>
    </xf>
    <xf numFmtId="0" fontId="105" fillId="0" borderId="0">
      <alignment/>
      <protection/>
    </xf>
    <xf numFmtId="0" fontId="96" fillId="0" borderId="0">
      <alignment/>
      <protection/>
    </xf>
    <xf numFmtId="172" fontId="0" fillId="0" borderId="0">
      <alignment/>
      <protection/>
    </xf>
    <xf numFmtId="0" fontId="0" fillId="0" borderId="0">
      <alignment/>
      <protection/>
    </xf>
    <xf numFmtId="172" fontId="0" fillId="0" borderId="0">
      <alignment/>
      <protection/>
    </xf>
    <xf numFmtId="172" fontId="0" fillId="0" borderId="0">
      <alignment/>
      <protection/>
    </xf>
    <xf numFmtId="0" fontId="91" fillId="0" borderId="0">
      <alignment/>
      <protection/>
    </xf>
    <xf numFmtId="0" fontId="91" fillId="0" borderId="0">
      <alignment/>
      <protection/>
    </xf>
    <xf numFmtId="0" fontId="104" fillId="0" borderId="0">
      <alignment/>
      <protection/>
    </xf>
    <xf numFmtId="0" fontId="29" fillId="0" borderId="0">
      <alignment/>
      <protection/>
    </xf>
    <xf numFmtId="0" fontId="0" fillId="54" borderId="15" applyNumberFormat="0" applyFont="0" applyAlignment="0" applyProtection="0"/>
    <xf numFmtId="0" fontId="0" fillId="52" borderId="16" applyNumberFormat="0" applyFont="0" applyAlignment="0" applyProtection="0"/>
    <xf numFmtId="0" fontId="0" fillId="52" borderId="16" applyNumberFormat="0" applyFont="0" applyAlignment="0" applyProtection="0"/>
    <xf numFmtId="0" fontId="0" fillId="52" borderId="16" applyNumberFormat="0" applyFont="0" applyAlignment="0" applyProtection="0"/>
    <xf numFmtId="0" fontId="0" fillId="52" borderId="16" applyNumberFormat="0" applyFont="0" applyAlignment="0" applyProtection="0"/>
    <xf numFmtId="0" fontId="0" fillId="52" borderId="16" applyNumberFormat="0" applyFont="0" applyAlignment="0" applyProtection="0"/>
    <xf numFmtId="0" fontId="0" fillId="52" borderId="16" applyNumberFormat="0" applyFont="0" applyAlignment="0" applyProtection="0"/>
    <xf numFmtId="0" fontId="0" fillId="52" borderId="16" applyNumberFormat="0" applyFont="0" applyAlignment="0" applyProtection="0"/>
    <xf numFmtId="0" fontId="0" fillId="52" borderId="16" applyNumberFormat="0" applyFont="0" applyAlignment="0" applyProtection="0"/>
    <xf numFmtId="0" fontId="0" fillId="52" borderId="16" applyNumberFormat="0" applyFont="0" applyAlignment="0" applyProtection="0"/>
    <xf numFmtId="0" fontId="0" fillId="52" borderId="16" applyNumberFormat="0" applyFont="0" applyAlignment="0" applyProtection="0"/>
    <xf numFmtId="0" fontId="0" fillId="52" borderId="16" applyNumberFormat="0" applyFont="0" applyAlignment="0" applyProtection="0"/>
    <xf numFmtId="175" fontId="0" fillId="52" borderId="16" applyNumberFormat="0" applyFont="0" applyAlignment="0" applyProtection="0"/>
    <xf numFmtId="0" fontId="0" fillId="52" borderId="16" applyNumberFormat="0" applyFont="0" applyAlignment="0" applyProtection="0"/>
    <xf numFmtId="0" fontId="0" fillId="52" borderId="16" applyNumberFormat="0" applyFont="0" applyAlignment="0" applyProtection="0"/>
    <xf numFmtId="40" fontId="34" fillId="0" borderId="0" applyFont="0" applyFill="0" applyBorder="0" applyAlignment="0" applyProtection="0"/>
    <xf numFmtId="38" fontId="34" fillId="0" borderId="0" applyFont="0" applyFill="0" applyBorder="0" applyAlignment="0" applyProtection="0"/>
    <xf numFmtId="0" fontId="15" fillId="39" borderId="17" applyNumberFormat="0" applyAlignment="0" applyProtection="0"/>
    <xf numFmtId="0" fontId="15" fillId="39" borderId="17" applyNumberFormat="0" applyAlignment="0" applyProtection="0"/>
    <xf numFmtId="0" fontId="15" fillId="39" borderId="17" applyNumberFormat="0" applyAlignment="0" applyProtection="0"/>
    <xf numFmtId="0" fontId="15" fillId="39" borderId="17" applyNumberFormat="0" applyAlignment="0" applyProtection="0"/>
    <xf numFmtId="0" fontId="15" fillId="39" borderId="17" applyNumberFormat="0" applyAlignment="0" applyProtection="0"/>
    <xf numFmtId="0" fontId="15" fillId="39" borderId="17" applyNumberFormat="0" applyAlignment="0" applyProtection="0"/>
    <xf numFmtId="0" fontId="15" fillId="39" borderId="17" applyNumberFormat="0" applyAlignment="0" applyProtection="0"/>
    <xf numFmtId="0" fontId="15" fillId="39" borderId="17" applyNumberFormat="0" applyAlignment="0" applyProtection="0"/>
    <xf numFmtId="0" fontId="15" fillId="39" borderId="17" applyNumberFormat="0" applyAlignment="0" applyProtection="0"/>
    <xf numFmtId="0" fontId="15" fillId="39" borderId="17" applyNumberFormat="0" applyAlignment="0" applyProtection="0"/>
    <xf numFmtId="0" fontId="15" fillId="39" borderId="17" applyNumberFormat="0" applyAlignment="0" applyProtection="0"/>
    <xf numFmtId="175" fontId="15" fillId="39" borderId="17" applyNumberFormat="0" applyAlignment="0" applyProtection="0"/>
    <xf numFmtId="0" fontId="15" fillId="39" borderId="17" applyNumberFormat="0" applyAlignment="0" applyProtection="0"/>
    <xf numFmtId="0" fontId="15" fillId="39" borderId="17" applyNumberFormat="0" applyAlignment="0" applyProtection="0"/>
    <xf numFmtId="14" fontId="27" fillId="0" borderId="0">
      <alignment horizontal="center" wrapText="1"/>
      <protection locked="0"/>
    </xf>
    <xf numFmtId="10" fontId="0" fillId="0" borderId="0" applyFont="0" applyFill="0" applyBorder="0" applyAlignment="0" applyProtection="0"/>
    <xf numFmtId="10" fontId="0" fillId="0" borderId="0" applyFont="0" applyFill="0" applyBorder="0" applyAlignment="0" applyProtection="0"/>
    <xf numFmtId="10" fontId="0" fillId="0" borderId="0" applyFont="0" applyFill="0" applyBorder="0" applyAlignment="0" applyProtection="0"/>
    <xf numFmtId="10" fontId="0" fillId="0" borderId="0" applyFont="0" applyFill="0" applyBorder="0" applyAlignment="0" applyProtection="0"/>
    <xf numFmtId="9" fontId="35" fillId="0" borderId="0" applyFont="0" applyFill="0" applyBorder="0" applyAlignment="0" applyProtection="0"/>
    <xf numFmtId="9" fontId="29"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35"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173" fontId="0" fillId="0" borderId="0" applyFont="0" applyFill="0" applyBorder="0" applyProtection="0">
      <alignment horizontal="left"/>
    </xf>
    <xf numFmtId="9" fontId="10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36" fillId="55" borderId="0" applyNumberFormat="0" applyFont="0" applyBorder="0" applyAlignment="0">
      <protection/>
    </xf>
    <xf numFmtId="14" fontId="37" fillId="0" borderId="0" applyNumberFormat="0" applyFill="0" applyBorder="0" applyAlignment="0" applyProtection="0"/>
    <xf numFmtId="0" fontId="107" fillId="40" borderId="18" applyNumberFormat="0" applyAlignment="0" applyProtection="0"/>
    <xf numFmtId="4" fontId="38" fillId="53" borderId="17" applyNumberFormat="0" applyProtection="0">
      <alignment vertical="center"/>
    </xf>
    <xf numFmtId="4" fontId="39" fillId="53" borderId="17" applyNumberFormat="0" applyProtection="0">
      <alignment vertical="center"/>
    </xf>
    <xf numFmtId="4" fontId="38" fillId="53" borderId="17" applyNumberFormat="0" applyProtection="0">
      <alignment horizontal="left" vertical="center" indent="1"/>
    </xf>
    <xf numFmtId="4" fontId="38" fillId="53" borderId="17" applyNumberFormat="0" applyProtection="0">
      <alignment horizontal="left" vertical="center" indent="1"/>
    </xf>
    <xf numFmtId="0" fontId="0" fillId="2" borderId="17" applyNumberFormat="0" applyProtection="0">
      <alignment horizontal="left" vertical="center" indent="1"/>
    </xf>
    <xf numFmtId="4" fontId="38" fillId="3" borderId="17" applyNumberFormat="0" applyProtection="0">
      <alignment horizontal="right" vertical="center"/>
    </xf>
    <xf numFmtId="4" fontId="38" fillId="15" borderId="17" applyNumberFormat="0" applyProtection="0">
      <alignment horizontal="right" vertical="center"/>
    </xf>
    <xf numFmtId="4" fontId="38" fillId="35" borderId="17" applyNumberFormat="0" applyProtection="0">
      <alignment horizontal="right" vertical="center"/>
    </xf>
    <xf numFmtId="4" fontId="38" fillId="17" borderId="17" applyNumberFormat="0" applyProtection="0">
      <alignment horizontal="right" vertical="center"/>
    </xf>
    <xf numFmtId="4" fontId="38" fillId="27" borderId="17" applyNumberFormat="0" applyProtection="0">
      <alignment horizontal="right" vertical="center"/>
    </xf>
    <xf numFmtId="4" fontId="38" fillId="37" borderId="17" applyNumberFormat="0" applyProtection="0">
      <alignment horizontal="right" vertical="center"/>
    </xf>
    <xf numFmtId="4" fontId="38" fillId="36" borderId="17" applyNumberFormat="0" applyProtection="0">
      <alignment horizontal="right" vertical="center"/>
    </xf>
    <xf numFmtId="4" fontId="38" fillId="56" borderId="17" applyNumberFormat="0" applyProtection="0">
      <alignment horizontal="right" vertical="center"/>
    </xf>
    <xf numFmtId="4" fontId="38" fillId="16" borderId="17" applyNumberFormat="0" applyProtection="0">
      <alignment horizontal="right" vertical="center"/>
    </xf>
    <xf numFmtId="4" fontId="40" fillId="57" borderId="17" applyNumberFormat="0" applyProtection="0">
      <alignment horizontal="left" vertical="center" indent="1"/>
    </xf>
    <xf numFmtId="4" fontId="38" fillId="58" borderId="19" applyNumberFormat="0" applyProtection="0">
      <alignment horizontal="left" vertical="center" indent="1"/>
    </xf>
    <xf numFmtId="4" fontId="41" fillId="59" borderId="0" applyNumberFormat="0" applyProtection="0">
      <alignment horizontal="left" vertical="center" indent="1"/>
    </xf>
    <xf numFmtId="0" fontId="0" fillId="2" borderId="17" applyNumberFormat="0" applyProtection="0">
      <alignment horizontal="left" vertical="center" indent="1"/>
    </xf>
    <xf numFmtId="4" fontId="38" fillId="58" borderId="17" applyNumberFormat="0" applyProtection="0">
      <alignment horizontal="left" vertical="center" indent="1"/>
    </xf>
    <xf numFmtId="4" fontId="38" fillId="60" borderId="17" applyNumberFormat="0" applyProtection="0">
      <alignment horizontal="left" vertical="center" indent="1"/>
    </xf>
    <xf numFmtId="0" fontId="0" fillId="60" borderId="17" applyNumberFormat="0" applyProtection="0">
      <alignment horizontal="left" vertical="center" indent="1"/>
    </xf>
    <xf numFmtId="0" fontId="0" fillId="60" borderId="17" applyNumberFormat="0" applyProtection="0">
      <alignment horizontal="left" vertical="center" indent="1"/>
    </xf>
    <xf numFmtId="0" fontId="0" fillId="42" borderId="17" applyNumberFormat="0" applyProtection="0">
      <alignment horizontal="left" vertical="center" indent="1"/>
    </xf>
    <xf numFmtId="0" fontId="0" fillId="42" borderId="17" applyNumberFormat="0" applyProtection="0">
      <alignment horizontal="left" vertical="center" indent="1"/>
    </xf>
    <xf numFmtId="0" fontId="0" fillId="39" borderId="17" applyNumberFormat="0" applyProtection="0">
      <alignment horizontal="left" vertical="center" indent="1"/>
    </xf>
    <xf numFmtId="0" fontId="0" fillId="39" borderId="17" applyNumberFormat="0" applyProtection="0">
      <alignment horizontal="left" vertical="center" indent="1"/>
    </xf>
    <xf numFmtId="0" fontId="0" fillId="2" borderId="17" applyNumberFormat="0" applyProtection="0">
      <alignment horizontal="left" vertical="center" indent="1"/>
    </xf>
    <xf numFmtId="0" fontId="0" fillId="2" borderId="17" applyNumberFormat="0" applyProtection="0">
      <alignment horizontal="left" vertical="center" indent="1"/>
    </xf>
    <xf numFmtId="4" fontId="38" fillId="52" borderId="17" applyNumberFormat="0" applyProtection="0">
      <alignment vertical="center"/>
    </xf>
    <xf numFmtId="4" fontId="39" fillId="52" borderId="17" applyNumberFormat="0" applyProtection="0">
      <alignment vertical="center"/>
    </xf>
    <xf numFmtId="4" fontId="38" fillId="52" borderId="17" applyNumberFormat="0" applyProtection="0">
      <alignment horizontal="left" vertical="center" indent="1"/>
    </xf>
    <xf numFmtId="4" fontId="38" fillId="52" borderId="17" applyNumberFormat="0" applyProtection="0">
      <alignment horizontal="left" vertical="center" indent="1"/>
    </xf>
    <xf numFmtId="4" fontId="38" fillId="58" borderId="17" applyNumberFormat="0" applyProtection="0">
      <alignment horizontal="right" vertical="center"/>
    </xf>
    <xf numFmtId="4" fontId="39" fillId="58" borderId="17" applyNumberFormat="0" applyProtection="0">
      <alignment horizontal="right" vertical="center"/>
    </xf>
    <xf numFmtId="0" fontId="0" fillId="2" borderId="17" applyNumberFormat="0" applyProtection="0">
      <alignment horizontal="left" vertical="center" indent="1"/>
    </xf>
    <xf numFmtId="0" fontId="0" fillId="2" borderId="17" applyNumberFormat="0" applyProtection="0">
      <alignment horizontal="left" vertical="center" indent="1"/>
    </xf>
    <xf numFmtId="0" fontId="42" fillId="0" borderId="0">
      <alignment/>
      <protection/>
    </xf>
    <xf numFmtId="4" fontId="25" fillId="58" borderId="17" applyNumberFormat="0" applyProtection="0">
      <alignment horizontal="right" vertical="center"/>
    </xf>
    <xf numFmtId="0" fontId="36" fillId="1" borderId="8" applyNumberFormat="0" applyFont="0" applyAlignment="0">
      <protection/>
    </xf>
    <xf numFmtId="0" fontId="36" fillId="1" borderId="8" applyNumberFormat="0" applyFont="0" applyAlignment="0">
      <protection/>
    </xf>
    <xf numFmtId="0" fontId="36" fillId="1" borderId="8" applyNumberFormat="0" applyFont="0" applyAlignment="0">
      <protection/>
    </xf>
    <xf numFmtId="0" fontId="43" fillId="0" borderId="0" applyNumberFormat="0" applyFill="0" applyBorder="0" applyAlignment="0">
      <protection/>
    </xf>
    <xf numFmtId="0" fontId="0" fillId="0" borderId="0">
      <alignment/>
      <protection/>
    </xf>
    <xf numFmtId="172" fontId="20" fillId="0" borderId="0">
      <alignment/>
      <protection/>
    </xf>
    <xf numFmtId="40" fontId="44" fillId="0" borderId="0" applyBorder="0">
      <alignment horizontal="right"/>
      <protection/>
    </xf>
    <xf numFmtId="0" fontId="29" fillId="0" borderId="0" applyNumberFormat="0" applyFont="0" applyFill="0" applyAlignment="0">
      <protection/>
    </xf>
    <xf numFmtId="0" fontId="108" fillId="0" borderId="0" applyNumberFormat="0" applyFill="0" applyBorder="0" applyAlignment="0" applyProtection="0"/>
    <xf numFmtId="0" fontId="109"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175"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10" fillId="0" borderId="0" applyNumberFormat="0" applyFill="0" applyBorder="0" applyAlignment="0" applyProtection="0"/>
    <xf numFmtId="0" fontId="111" fillId="0" borderId="20" applyNumberFormat="0" applyFill="0" applyAlignment="0" applyProtection="0"/>
    <xf numFmtId="0" fontId="98" fillId="0" borderId="21" applyNumberFormat="0" applyFill="0" applyAlignment="0" applyProtection="0"/>
    <xf numFmtId="175" fontId="17" fillId="0" borderId="22" applyNumberFormat="0" applyFill="0" applyAlignment="0" applyProtection="0"/>
    <xf numFmtId="0" fontId="17" fillId="0" borderId="22" applyNumberFormat="0" applyFill="0" applyAlignment="0" applyProtection="0"/>
    <xf numFmtId="0" fontId="17" fillId="0" borderId="22" applyNumberFormat="0" applyFill="0" applyAlignment="0" applyProtection="0"/>
    <xf numFmtId="0" fontId="17" fillId="0" borderId="22" applyNumberFormat="0" applyFill="0" applyAlignment="0" applyProtection="0"/>
    <xf numFmtId="0" fontId="17" fillId="0" borderId="22" applyNumberFormat="0" applyFill="0" applyAlignment="0" applyProtection="0"/>
    <xf numFmtId="0" fontId="17" fillId="0" borderId="22" applyNumberFormat="0" applyFill="0" applyAlignment="0" applyProtection="0"/>
    <xf numFmtId="0" fontId="17" fillId="0" borderId="22" applyNumberFormat="0" applyFill="0" applyAlignment="0" applyProtection="0"/>
    <xf numFmtId="0" fontId="17" fillId="0" borderId="22" applyNumberFormat="0" applyFill="0" applyAlignment="0" applyProtection="0"/>
    <xf numFmtId="0" fontId="17" fillId="0" borderId="22" applyNumberFormat="0" applyFill="0" applyAlignment="0" applyProtection="0"/>
    <xf numFmtId="0" fontId="17" fillId="0" borderId="22" applyNumberFormat="0" applyFill="0" applyAlignment="0" applyProtection="0"/>
    <xf numFmtId="0" fontId="17" fillId="0" borderId="22" applyNumberFormat="0" applyFill="0" applyAlignment="0" applyProtection="0"/>
    <xf numFmtId="0" fontId="17" fillId="0" borderId="22" applyNumberFormat="0" applyFill="0" applyAlignment="0" applyProtection="0"/>
    <xf numFmtId="175" fontId="17" fillId="0" borderId="22" applyNumberFormat="0" applyFill="0" applyAlignment="0" applyProtection="0"/>
    <xf numFmtId="0" fontId="17" fillId="0" borderId="22" applyNumberFormat="0" applyFill="0" applyAlignment="0" applyProtection="0"/>
    <xf numFmtId="0" fontId="17" fillId="0" borderId="22" applyNumberFormat="0" applyFill="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175"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cellStyleXfs>
  <cellXfs count="809">
    <xf numFmtId="175" fontId="0" fillId="0" borderId="0" xfId="0" applyNumberFormat="1" applyAlignment="1">
      <alignment/>
    </xf>
    <xf numFmtId="175" fontId="23" fillId="0" borderId="0" xfId="0" applyNumberFormat="1" applyFont="1" applyAlignment="1">
      <alignment/>
    </xf>
    <xf numFmtId="175" fontId="46" fillId="0" borderId="0" xfId="0" applyNumberFormat="1" applyFont="1" applyAlignment="1">
      <alignment/>
    </xf>
    <xf numFmtId="175" fontId="45" fillId="0" borderId="0" xfId="0" applyNumberFormat="1" applyFont="1" applyAlignment="1">
      <alignment/>
    </xf>
    <xf numFmtId="0" fontId="46" fillId="0" borderId="0" xfId="0" applyNumberFormat="1" applyFont="1" applyAlignment="1">
      <alignment/>
    </xf>
    <xf numFmtId="175" fontId="47" fillId="0" borderId="0" xfId="603" applyNumberFormat="1" applyFont="1" applyAlignment="1" applyProtection="1">
      <alignment/>
      <protection/>
    </xf>
    <xf numFmtId="176" fontId="45" fillId="0" borderId="0" xfId="0" applyNumberFormat="1" applyFont="1" applyAlignment="1">
      <alignment/>
    </xf>
    <xf numFmtId="167" fontId="46" fillId="0" borderId="0" xfId="27" applyNumberFormat="1" applyFont="1">
      <alignment/>
      <protection/>
    </xf>
    <xf numFmtId="0" fontId="48" fillId="0" borderId="0" xfId="25" applyNumberFormat="1" applyFont="1">
      <alignment/>
      <protection/>
    </xf>
    <xf numFmtId="0" fontId="45" fillId="0" borderId="0" xfId="727" applyFont="1">
      <alignment/>
      <protection/>
    </xf>
    <xf numFmtId="0" fontId="45" fillId="0" borderId="0" xfId="689" applyFont="1">
      <alignment/>
      <protection/>
    </xf>
    <xf numFmtId="172" fontId="46" fillId="0" borderId="0" xfId="25" applyFont="1">
      <alignment/>
      <protection/>
    </xf>
    <xf numFmtId="3" fontId="46" fillId="0" borderId="23" xfId="25" applyNumberFormat="1" applyFont="1" applyBorder="1" applyAlignment="1">
      <alignment horizontal="right"/>
      <protection/>
    </xf>
    <xf numFmtId="3" fontId="46" fillId="0" borderId="24" xfId="25" applyNumberFormat="1" applyFont="1" applyBorder="1" applyAlignment="1">
      <alignment horizontal="right"/>
      <protection/>
    </xf>
    <xf numFmtId="3" fontId="46" fillId="0" borderId="0" xfId="25" applyNumberFormat="1" applyFont="1" applyAlignment="1">
      <alignment horizontal="right"/>
      <protection/>
    </xf>
    <xf numFmtId="172" fontId="45" fillId="0" borderId="0" xfId="25" applyFont="1" applyAlignment="1">
      <alignment horizontal="left" indent="2"/>
      <protection/>
    </xf>
    <xf numFmtId="3" fontId="45" fillId="0" borderId="23" xfId="25" applyNumberFormat="1" applyFont="1" applyBorder="1" applyAlignment="1">
      <alignment horizontal="right"/>
      <protection/>
    </xf>
    <xf numFmtId="3" fontId="45" fillId="0" borderId="24" xfId="25" applyNumberFormat="1" applyFont="1" applyBorder="1" applyAlignment="1">
      <alignment horizontal="right"/>
      <protection/>
    </xf>
    <xf numFmtId="3" fontId="45" fillId="0" borderId="0" xfId="25" applyNumberFormat="1" applyFont="1" applyAlignment="1">
      <alignment horizontal="right"/>
      <protection/>
    </xf>
    <xf numFmtId="0" fontId="45" fillId="0" borderId="0" xfId="727" applyFont="1" applyAlignment="1">
      <alignment horizontal="left" indent="2"/>
      <protection/>
    </xf>
    <xf numFmtId="0" fontId="45" fillId="0" borderId="0" xfId="0" applyNumberFormat="1" applyFont="1" applyAlignment="1">
      <alignment horizontal="left"/>
    </xf>
    <xf numFmtId="169" fontId="45" fillId="0" borderId="0" xfId="0" applyNumberFormat="1" applyFont="1" applyAlignment="1">
      <alignment horizontal="right"/>
    </xf>
    <xf numFmtId="177" fontId="45" fillId="0" borderId="0" xfId="25" applyNumberFormat="1" applyFont="1" applyAlignment="1">
      <alignment horizontal="left"/>
      <protection/>
    </xf>
    <xf numFmtId="0" fontId="45" fillId="0" borderId="0" xfId="25" applyNumberFormat="1" applyFont="1">
      <alignment/>
      <protection/>
    </xf>
    <xf numFmtId="166" fontId="46" fillId="0" borderId="0" xfId="25" applyNumberFormat="1" applyFont="1">
      <alignment/>
      <protection/>
    </xf>
    <xf numFmtId="0" fontId="45" fillId="0" borderId="0" xfId="692" applyNumberFormat="1" applyFont="1">
      <alignment/>
      <protection/>
    </xf>
    <xf numFmtId="172" fontId="46" fillId="0" borderId="0" xfId="25" applyFont="1" applyAlignment="1">
      <alignment wrapText="1"/>
      <protection/>
    </xf>
    <xf numFmtId="176" fontId="49" fillId="0" borderId="0" xfId="27" applyNumberFormat="1" applyFont="1">
      <alignment/>
      <protection/>
    </xf>
    <xf numFmtId="1" fontId="49" fillId="0" borderId="0" xfId="27" applyNumberFormat="1" applyFont="1">
      <alignment/>
      <protection/>
    </xf>
    <xf numFmtId="176" fontId="50" fillId="0" borderId="0" xfId="27" applyNumberFormat="1" applyFont="1">
      <alignment/>
      <protection/>
    </xf>
    <xf numFmtId="176" fontId="50" fillId="0" borderId="0" xfId="0" applyNumberFormat="1" applyFont="1" applyAlignment="1">
      <alignment/>
    </xf>
    <xf numFmtId="172" fontId="50" fillId="0" borderId="0" xfId="27" applyFont="1">
      <alignment/>
      <protection/>
    </xf>
    <xf numFmtId="172" fontId="50" fillId="0" borderId="0" xfId="20" applyNumberFormat="1" applyFont="1">
      <alignment/>
      <protection/>
    </xf>
    <xf numFmtId="172" fontId="51" fillId="0" borderId="0" xfId="27" applyFont="1" applyAlignment="1">
      <alignment horizontal="centerContinuous"/>
      <protection/>
    </xf>
    <xf numFmtId="172" fontId="51" fillId="0" borderId="0" xfId="27" applyFont="1" applyAlignment="1">
      <alignment horizontal="left"/>
      <protection/>
    </xf>
    <xf numFmtId="172" fontId="51" fillId="0" borderId="0" xfId="20" applyNumberFormat="1" applyFont="1">
      <alignment/>
      <protection/>
    </xf>
    <xf numFmtId="3" fontId="51" fillId="0" borderId="0" xfId="20" applyNumberFormat="1" applyFont="1">
      <alignment/>
      <protection/>
    </xf>
    <xf numFmtId="170" fontId="51" fillId="0" borderId="0" xfId="795" applyNumberFormat="1" applyFont="1" applyAlignment="1">
      <alignment horizontal="right"/>
    </xf>
    <xf numFmtId="177" fontId="51" fillId="0" borderId="0" xfId="795" applyNumberFormat="1" applyFont="1" applyAlignment="1">
      <alignment horizontal="right"/>
    </xf>
    <xf numFmtId="37" fontId="51" fillId="0" borderId="23" xfId="795" applyNumberFormat="1" applyFont="1" applyBorder="1" applyAlignment="1">
      <alignment horizontal="right"/>
    </xf>
    <xf numFmtId="176" fontId="51" fillId="0" borderId="0" xfId="27" applyNumberFormat="1" applyFont="1">
      <alignment/>
      <protection/>
    </xf>
    <xf numFmtId="172" fontId="50" fillId="0" borderId="0" xfId="20" applyNumberFormat="1" applyFont="1" applyAlignment="1">
      <alignment horizontal="left" indent="2"/>
      <protection/>
    </xf>
    <xf numFmtId="3" fontId="50" fillId="0" borderId="0" xfId="21" applyNumberFormat="1" applyFont="1" applyAlignment="1">
      <alignment horizontal="right"/>
      <protection/>
    </xf>
    <xf numFmtId="170" fontId="50" fillId="0" borderId="0" xfId="795" applyNumberFormat="1" applyFont="1" applyAlignment="1">
      <alignment horizontal="right"/>
    </xf>
    <xf numFmtId="177" fontId="50" fillId="0" borderId="0" xfId="795" applyNumberFormat="1" applyFont="1" applyAlignment="1">
      <alignment horizontal="right"/>
    </xf>
    <xf numFmtId="37" fontId="50" fillId="0" borderId="23" xfId="795" applyNumberFormat="1" applyFont="1" applyBorder="1" applyAlignment="1">
      <alignment horizontal="right"/>
    </xf>
    <xf numFmtId="3" fontId="50" fillId="0" borderId="0" xfId="20" applyNumberFormat="1" applyFont="1" applyAlignment="1">
      <alignment horizontal="right"/>
      <protection/>
    </xf>
    <xf numFmtId="167" fontId="51" fillId="0" borderId="0" xfId="27" applyNumberFormat="1" applyFont="1">
      <alignment/>
      <protection/>
    </xf>
    <xf numFmtId="49" fontId="52" fillId="0" borderId="0" xfId="27" applyNumberFormat="1" applyFont="1" applyAlignment="1">
      <alignment horizontal="left"/>
      <protection/>
    </xf>
    <xf numFmtId="172" fontId="50" fillId="0" borderId="0" xfId="20" applyNumberFormat="1" applyFont="1" applyAlignment="1">
      <alignment horizontal="left" indent="4"/>
      <protection/>
    </xf>
    <xf numFmtId="49" fontId="50" fillId="0" borderId="0" xfId="27" applyNumberFormat="1" applyFont="1" applyAlignment="1">
      <alignment horizontal="left"/>
      <protection/>
    </xf>
    <xf numFmtId="172" fontId="50" fillId="0" borderId="0" xfId="20" applyNumberFormat="1" applyFont="1" applyAlignment="1">
      <alignment horizontal="left" indent="6"/>
      <protection/>
    </xf>
    <xf numFmtId="172" fontId="52" fillId="0" borderId="0" xfId="27" applyFont="1" applyAlignment="1">
      <alignment horizontal="left"/>
      <protection/>
    </xf>
    <xf numFmtId="166" fontId="51" fillId="0" borderId="0" xfId="27" applyNumberFormat="1" applyFont="1" applyAlignment="1">
      <alignment horizontal="left" indent="2"/>
      <protection/>
    </xf>
    <xf numFmtId="166" fontId="51" fillId="0" borderId="0" xfId="27" applyNumberFormat="1" applyFont="1">
      <alignment/>
      <protection/>
    </xf>
    <xf numFmtId="176" fontId="50" fillId="0" borderId="0" xfId="27" applyNumberFormat="1" applyFont="1" applyAlignment="1">
      <alignment horizontal="left"/>
      <protection/>
    </xf>
    <xf numFmtId="176" fontId="50" fillId="0" borderId="0" xfId="27" applyNumberFormat="1" applyFont="1" applyAlignment="1">
      <alignment horizontal="left" indent="2"/>
      <protection/>
    </xf>
    <xf numFmtId="176" fontId="54" fillId="0" borderId="0" xfId="27" applyNumberFormat="1" applyFont="1">
      <alignment/>
      <protection/>
    </xf>
    <xf numFmtId="3" fontId="50" fillId="0" borderId="0" xfId="27" applyNumberFormat="1" applyFont="1">
      <alignment/>
      <protection/>
    </xf>
    <xf numFmtId="3" fontId="55" fillId="0" borderId="0" xfId="27" applyNumberFormat="1" applyFont="1">
      <alignment/>
      <protection/>
    </xf>
    <xf numFmtId="173" fontId="50" fillId="0" borderId="0" xfId="27" applyNumberFormat="1" applyFont="1">
      <alignment/>
      <protection/>
    </xf>
    <xf numFmtId="173" fontId="54" fillId="0" borderId="0" xfId="27" applyNumberFormat="1" applyFont="1">
      <alignment/>
      <protection/>
    </xf>
    <xf numFmtId="1" fontId="50" fillId="0" borderId="0" xfId="27" applyNumberFormat="1" applyFont="1">
      <alignment/>
      <protection/>
    </xf>
    <xf numFmtId="172" fontId="51" fillId="0" borderId="0" xfId="20" applyNumberFormat="1" applyFont="1" applyAlignment="1">
      <alignment horizontal="left"/>
      <protection/>
    </xf>
    <xf numFmtId="3" fontId="51" fillId="0" borderId="0" xfId="20" applyNumberFormat="1" applyFont="1" applyAlignment="1">
      <alignment horizontal="right"/>
      <protection/>
    </xf>
    <xf numFmtId="49" fontId="51" fillId="0" borderId="0" xfId="27" applyNumberFormat="1" applyFont="1" applyAlignment="1">
      <alignment horizontal="left"/>
      <protection/>
    </xf>
    <xf numFmtId="170" fontId="50" fillId="0" borderId="0" xfId="799" applyNumberFormat="1" applyFont="1" applyAlignment="1">
      <alignment horizontal="right"/>
    </xf>
    <xf numFmtId="172" fontId="50" fillId="0" borderId="0" xfId="27" applyFont="1" applyAlignment="1">
      <alignment horizontal="left" indent="4"/>
      <protection/>
    </xf>
    <xf numFmtId="172" fontId="112" fillId="0" borderId="0" xfId="20" applyNumberFormat="1" applyFont="1" applyAlignment="1">
      <alignment horizontal="centerContinuous"/>
      <protection/>
    </xf>
    <xf numFmtId="172" fontId="113" fillId="0" borderId="23" xfId="20" applyNumberFormat="1" applyFont="1" applyBorder="1" applyAlignment="1">
      <alignment horizontal="centerContinuous"/>
      <protection/>
    </xf>
    <xf numFmtId="172" fontId="51" fillId="0" borderId="0" xfId="27" applyFont="1" applyAlignment="1">
      <alignment horizontal="centerContinuous" wrapText="1"/>
      <protection/>
    </xf>
    <xf numFmtId="172" fontId="50" fillId="0" borderId="0" xfId="27" applyFont="1" applyAlignment="1">
      <alignment horizontal="left" indent="2"/>
      <protection/>
    </xf>
    <xf numFmtId="176" fontId="51" fillId="0" borderId="0" xfId="27" applyNumberFormat="1" applyFont="1" applyAlignment="1">
      <alignment horizontal="left"/>
      <protection/>
    </xf>
    <xf numFmtId="37" fontId="50" fillId="0" borderId="23" xfId="795" applyNumberFormat="1" applyFont="1" applyBorder="1" applyAlignment="1">
      <alignment horizontal="right" vertical="justify"/>
    </xf>
    <xf numFmtId="176" fontId="50" fillId="0" borderId="0" xfId="27" applyNumberFormat="1" applyFont="1" applyAlignment="1">
      <alignment horizontal="left" vertical="center"/>
      <protection/>
    </xf>
    <xf numFmtId="0" fontId="49" fillId="0" borderId="0" xfId="25" applyNumberFormat="1" applyFont="1">
      <alignment/>
      <protection/>
    </xf>
    <xf numFmtId="0" fontId="50" fillId="0" borderId="0" xfId="727" applyFont="1">
      <alignment/>
      <protection/>
    </xf>
    <xf numFmtId="172" fontId="50" fillId="0" borderId="0" xfId="25" applyFont="1">
      <alignment/>
      <protection/>
    </xf>
    <xf numFmtId="0" fontId="50" fillId="0" borderId="0" xfId="25" applyNumberFormat="1" applyFont="1">
      <alignment/>
      <protection/>
    </xf>
    <xf numFmtId="166" fontId="51" fillId="0" borderId="0" xfId="25" applyNumberFormat="1" applyFont="1">
      <alignment/>
      <protection/>
    </xf>
    <xf numFmtId="175" fontId="50" fillId="0" borderId="0" xfId="0" applyNumberFormat="1" applyFont="1" applyAlignment="1">
      <alignment/>
    </xf>
    <xf numFmtId="0" fontId="50" fillId="0" borderId="0" xfId="689" applyFont="1" applyAlignment="1">
      <alignment horizontal="left"/>
      <protection/>
    </xf>
    <xf numFmtId="1" fontId="50" fillId="0" borderId="0" xfId="689" applyNumberFormat="1" applyFont="1" applyAlignment="1">
      <alignment horizontal="right"/>
      <protection/>
    </xf>
    <xf numFmtId="175" fontId="51" fillId="0" borderId="0" xfId="0" applyNumberFormat="1" applyFont="1" applyAlignment="1">
      <alignment/>
    </xf>
    <xf numFmtId="0" fontId="51" fillId="0" borderId="0" xfId="689" applyFont="1" applyAlignment="1">
      <alignment horizontal="left"/>
      <protection/>
    </xf>
    <xf numFmtId="0" fontId="50" fillId="0" borderId="0" xfId="689" applyFont="1">
      <alignment/>
      <protection/>
    </xf>
    <xf numFmtId="172" fontId="51" fillId="0" borderId="0" xfId="25" applyFont="1">
      <alignment/>
      <protection/>
    </xf>
    <xf numFmtId="3" fontId="51" fillId="0" borderId="0" xfId="25" applyNumberFormat="1" applyFont="1" applyAlignment="1">
      <alignment horizontal="right" vertical="center"/>
      <protection/>
    </xf>
    <xf numFmtId="3" fontId="51" fillId="0" borderId="24" xfId="25" applyNumberFormat="1" applyFont="1" applyBorder="1" applyAlignment="1">
      <alignment horizontal="right" vertical="center"/>
      <protection/>
    </xf>
    <xf numFmtId="3" fontId="51" fillId="0" borderId="23" xfId="25" applyNumberFormat="1" applyFont="1" applyBorder="1" applyAlignment="1">
      <alignment horizontal="right" vertical="center"/>
      <protection/>
    </xf>
    <xf numFmtId="172" fontId="51" fillId="0" borderId="0" xfId="25" applyFont="1" applyAlignment="1">
      <alignment wrapText="1"/>
      <protection/>
    </xf>
    <xf numFmtId="172" fontId="50" fillId="0" borderId="0" xfId="25" applyFont="1" applyAlignment="1">
      <alignment horizontal="left" indent="1"/>
      <protection/>
    </xf>
    <xf numFmtId="3" fontId="50" fillId="0" borderId="0" xfId="25" applyNumberFormat="1" applyFont="1" applyAlignment="1">
      <alignment horizontal="right" vertical="center"/>
      <protection/>
    </xf>
    <xf numFmtId="3" fontId="50" fillId="0" borderId="24" xfId="25" applyNumberFormat="1" applyFont="1" applyBorder="1" applyAlignment="1">
      <alignment horizontal="right" vertical="center"/>
      <protection/>
    </xf>
    <xf numFmtId="3" fontId="50" fillId="0" borderId="23" xfId="25" applyNumberFormat="1" applyFont="1" applyBorder="1" applyAlignment="1">
      <alignment horizontal="right" vertical="center"/>
      <protection/>
    </xf>
    <xf numFmtId="3" fontId="50" fillId="0" borderId="0" xfId="25" applyNumberFormat="1" applyFont="1" applyAlignment="1">
      <alignment horizontal="right"/>
      <protection/>
    </xf>
    <xf numFmtId="3" fontId="50" fillId="0" borderId="23" xfId="25" applyNumberFormat="1" applyFont="1" applyBorder="1" applyAlignment="1">
      <alignment horizontal="right"/>
      <protection/>
    </xf>
    <xf numFmtId="0" fontId="50" fillId="0" borderId="0" xfId="727" applyFont="1" applyAlignment="1">
      <alignment horizontal="left" indent="1"/>
      <protection/>
    </xf>
    <xf numFmtId="3" fontId="51" fillId="0" borderId="0" xfId="454" applyNumberFormat="1" applyFont="1" applyAlignment="1">
      <alignment horizontal="right" vertical="center"/>
    </xf>
    <xf numFmtId="3" fontId="51" fillId="0" borderId="24" xfId="454" applyNumberFormat="1" applyFont="1" applyBorder="1" applyAlignment="1">
      <alignment horizontal="right" vertical="center"/>
    </xf>
    <xf numFmtId="3" fontId="51" fillId="0" borderId="23" xfId="454" applyNumberFormat="1" applyFont="1" applyBorder="1" applyAlignment="1">
      <alignment horizontal="right" vertical="center"/>
    </xf>
    <xf numFmtId="3" fontId="51" fillId="0" borderId="23" xfId="454" applyNumberFormat="1" applyFont="1" applyBorder="1" applyAlignment="1">
      <alignment horizontal="right"/>
    </xf>
    <xf numFmtId="172" fontId="51" fillId="0" borderId="0" xfId="25" applyFont="1" applyAlignment="1">
      <alignment horizontal="left"/>
      <protection/>
    </xf>
    <xf numFmtId="172" fontId="51" fillId="0" borderId="0" xfId="25" applyFont="1" applyAlignment="1">
      <alignment horizontal="left" indent="1"/>
      <protection/>
    </xf>
    <xf numFmtId="167" fontId="51" fillId="0" borderId="0" xfId="25" applyNumberFormat="1" applyFont="1" applyAlignment="1">
      <alignment horizontal="right" vertical="center"/>
      <protection/>
    </xf>
    <xf numFmtId="167" fontId="51" fillId="0" borderId="24" xfId="25" applyNumberFormat="1" applyFont="1" applyBorder="1" applyAlignment="1">
      <alignment horizontal="right" vertical="center"/>
      <protection/>
    </xf>
    <xf numFmtId="167" fontId="51" fillId="0" borderId="23" xfId="25" applyNumberFormat="1" applyFont="1" applyBorder="1" applyAlignment="1">
      <alignment horizontal="right" vertical="center"/>
      <protection/>
    </xf>
    <xf numFmtId="172" fontId="51" fillId="0" borderId="0" xfId="25" applyFont="1" applyAlignment="1">
      <alignment horizontal="left" wrapText="1" indent="2"/>
      <protection/>
    </xf>
    <xf numFmtId="3" fontId="52" fillId="0" borderId="0" xfId="0" applyNumberFormat="1" applyFont="1" applyAlignment="1">
      <alignment horizontal="left" indent="4"/>
    </xf>
    <xf numFmtId="167" fontId="50" fillId="0" borderId="0" xfId="25" applyNumberFormat="1" applyFont="1" applyAlignment="1">
      <alignment horizontal="right" vertical="center"/>
      <protection/>
    </xf>
    <xf numFmtId="167" fontId="50" fillId="0" borderId="24" xfId="25" applyNumberFormat="1" applyFont="1" applyBorder="1" applyAlignment="1">
      <alignment horizontal="right" vertical="center"/>
      <protection/>
    </xf>
    <xf numFmtId="167" fontId="50" fillId="0" borderId="23" xfId="25" applyNumberFormat="1" applyFont="1" applyBorder="1" applyAlignment="1">
      <alignment horizontal="right" vertical="center"/>
      <protection/>
    </xf>
    <xf numFmtId="0" fontId="50" fillId="0" borderId="0" xfId="692" applyNumberFormat="1" applyFont="1">
      <alignment/>
      <protection/>
    </xf>
    <xf numFmtId="172" fontId="51" fillId="0" borderId="0" xfId="25" applyFont="1" applyAlignment="1">
      <alignment horizontal="left" vertical="center" wrapText="1"/>
      <protection/>
    </xf>
    <xf numFmtId="167" fontId="50" fillId="0" borderId="0" xfId="25" applyNumberFormat="1" applyFont="1" applyAlignment="1">
      <alignment horizontal="right"/>
      <protection/>
    </xf>
    <xf numFmtId="172" fontId="50" fillId="0" borderId="0" xfId="27" applyFont="1" applyAlignment="1">
      <alignment horizontal="left"/>
      <protection/>
    </xf>
    <xf numFmtId="172" fontId="50" fillId="0" borderId="0" xfId="27" applyFont="1" applyAlignment="1">
      <alignment horizontal="left" indent="6"/>
      <protection/>
    </xf>
    <xf numFmtId="166" fontId="51" fillId="61" borderId="0" xfId="27" applyNumberFormat="1" applyFont="1" applyFill="1">
      <alignment/>
      <protection/>
    </xf>
    <xf numFmtId="172" fontId="51" fillId="0" borderId="0" xfId="27" applyFont="1" applyAlignment="1">
      <alignment vertical="center"/>
      <protection/>
    </xf>
    <xf numFmtId="3" fontId="51" fillId="0" borderId="0" xfId="20" applyNumberFormat="1" applyFont="1" applyAlignment="1">
      <alignment horizontal="right" vertical="center"/>
      <protection/>
    </xf>
    <xf numFmtId="170" fontId="51" fillId="0" borderId="0" xfId="795" applyNumberFormat="1" applyFont="1" applyAlignment="1">
      <alignment horizontal="right" vertical="center"/>
    </xf>
    <xf numFmtId="177" fontId="51" fillId="0" borderId="0" xfId="795" applyNumberFormat="1" applyFont="1" applyAlignment="1">
      <alignment horizontal="right" vertical="center"/>
    </xf>
    <xf numFmtId="172" fontId="51" fillId="0" borderId="23" xfId="20" applyNumberFormat="1" applyFont="1" applyBorder="1" applyAlignment="1">
      <alignment horizontal="right" vertical="center" wrapText="1"/>
      <protection/>
    </xf>
    <xf numFmtId="172" fontId="50" fillId="0" borderId="0" xfId="27" applyFont="1" applyAlignment="1">
      <alignment horizontal="left" vertical="center" indent="2"/>
      <protection/>
    </xf>
    <xf numFmtId="3" fontId="50" fillId="0" borderId="0" xfId="20" applyNumberFormat="1" applyFont="1" applyAlignment="1">
      <alignment horizontal="right" vertical="center"/>
      <protection/>
    </xf>
    <xf numFmtId="170" fontId="50" fillId="0" borderId="0" xfId="795" applyNumberFormat="1" applyFont="1" applyAlignment="1">
      <alignment horizontal="right" vertical="center"/>
    </xf>
    <xf numFmtId="177" fontId="50" fillId="0" borderId="0" xfId="795" applyNumberFormat="1" applyFont="1" applyAlignment="1">
      <alignment horizontal="right" vertical="center"/>
    </xf>
    <xf numFmtId="183" fontId="50" fillId="0" borderId="0" xfId="454" applyNumberFormat="1" applyFont="1" applyAlignment="1">
      <alignment horizontal="right" vertical="center"/>
    </xf>
    <xf numFmtId="172" fontId="51" fillId="0" borderId="23" xfId="20" applyNumberFormat="1" applyFont="1" applyBorder="1" applyAlignment="1">
      <alignment horizontal="right" vertical="center"/>
      <protection/>
    </xf>
    <xf numFmtId="176" fontId="50" fillId="0" borderId="23" xfId="0" applyNumberFormat="1" applyFont="1" applyBorder="1" applyAlignment="1">
      <alignment/>
    </xf>
    <xf numFmtId="176" fontId="51" fillId="0" borderId="0" xfId="17" applyNumberFormat="1" applyFont="1" applyAlignment="1">
      <alignment horizontal="center"/>
      <protection/>
    </xf>
    <xf numFmtId="0" fontId="50" fillId="0" borderId="0" xfId="681" applyFont="1">
      <alignment/>
      <protection/>
    </xf>
    <xf numFmtId="1" fontId="50" fillId="0" borderId="0" xfId="0" applyNumberFormat="1" applyFont="1" applyAlignment="1">
      <alignment horizontal="right"/>
    </xf>
    <xf numFmtId="173" fontId="50" fillId="0" borderId="0" xfId="0" applyNumberFormat="1" applyFont="1" applyAlignment="1">
      <alignment horizontal="right"/>
    </xf>
    <xf numFmtId="0" fontId="50" fillId="0" borderId="0" xfId="0" applyNumberFormat="1" applyFont="1" applyAlignment="1">
      <alignment horizontal="right"/>
    </xf>
    <xf numFmtId="0" fontId="50" fillId="0" borderId="23" xfId="0" applyNumberFormat="1" applyFont="1" applyBorder="1" applyAlignment="1">
      <alignment horizontal="right"/>
    </xf>
    <xf numFmtId="176" fontId="51" fillId="0" borderId="0" xfId="17" applyNumberFormat="1" applyFont="1" applyAlignment="1">
      <alignment horizontal="left" vertical="center"/>
      <protection/>
    </xf>
    <xf numFmtId="169" fontId="51" fillId="0" borderId="0" xfId="0" applyNumberFormat="1" applyFont="1" applyAlignment="1">
      <alignment horizontal="right"/>
    </xf>
    <xf numFmtId="170" fontId="51" fillId="0" borderId="0" xfId="0" applyNumberFormat="1" applyFont="1" applyAlignment="1">
      <alignment horizontal="right"/>
    </xf>
    <xf numFmtId="164" fontId="51" fillId="0" borderId="0" xfId="0" applyNumberFormat="1" applyFont="1" applyAlignment="1">
      <alignment horizontal="right"/>
    </xf>
    <xf numFmtId="188" fontId="51" fillId="0" borderId="23" xfId="0" applyNumberFormat="1" applyFont="1" applyBorder="1" applyAlignment="1">
      <alignment horizontal="right"/>
    </xf>
    <xf numFmtId="172" fontId="50" fillId="0" borderId="0" xfId="17" applyNumberFormat="1" applyFont="1" applyAlignment="1">
      <alignment horizontal="left" vertical="center" indent="1"/>
      <protection/>
    </xf>
    <xf numFmtId="169" fontId="50" fillId="0" borderId="0" xfId="0" applyNumberFormat="1" applyFont="1" applyAlignment="1">
      <alignment horizontal="right"/>
    </xf>
    <xf numFmtId="170" fontId="50" fillId="0" borderId="0" xfId="0" applyNumberFormat="1" applyFont="1" applyAlignment="1">
      <alignment horizontal="right"/>
    </xf>
    <xf numFmtId="164" fontId="50" fillId="0" borderId="0" xfId="0" applyNumberFormat="1" applyFont="1" applyAlignment="1">
      <alignment horizontal="right"/>
    </xf>
    <xf numFmtId="188" fontId="50" fillId="0" borderId="23" xfId="0" applyNumberFormat="1" applyFont="1" applyBorder="1" applyAlignment="1">
      <alignment horizontal="right"/>
    </xf>
    <xf numFmtId="176" fontId="50" fillId="0" borderId="0" xfId="17" applyNumberFormat="1" applyFont="1" applyAlignment="1">
      <alignment horizontal="left" vertical="center" indent="2"/>
      <protection/>
    </xf>
    <xf numFmtId="164" fontId="50" fillId="62" borderId="0" xfId="0" applyNumberFormat="1" applyFont="1" applyFill="1" applyAlignment="1">
      <alignment horizontal="right"/>
    </xf>
    <xf numFmtId="3" fontId="52" fillId="0" borderId="0" xfId="27" applyNumberFormat="1" applyFont="1" applyAlignment="1">
      <alignment horizontal="left" vertical="center"/>
      <protection/>
    </xf>
    <xf numFmtId="0" fontId="50" fillId="63" borderId="0" xfId="0" applyNumberFormat="1" applyFont="1" applyFill="1" applyAlignment="1">
      <alignment/>
    </xf>
    <xf numFmtId="176" fontId="50" fillId="0" borderId="0" xfId="27" applyNumberFormat="1" applyFont="1" applyAlignment="1">
      <alignment vertical="center"/>
      <protection/>
    </xf>
    <xf numFmtId="1" fontId="49" fillId="39" borderId="0" xfId="27" applyNumberFormat="1" applyFont="1" applyFill="1">
      <alignment/>
      <protection/>
    </xf>
    <xf numFmtId="176" fontId="49" fillId="39" borderId="0" xfId="27" applyNumberFormat="1" applyFont="1" applyFill="1">
      <alignment/>
      <protection/>
    </xf>
    <xf numFmtId="176" fontId="50" fillId="0" borderId="0" xfId="732" applyNumberFormat="1" applyFont="1">
      <alignment/>
      <protection/>
    </xf>
    <xf numFmtId="167" fontId="51" fillId="0" borderId="0" xfId="20" applyNumberFormat="1" applyFont="1" applyAlignment="1">
      <alignment horizontal="right"/>
      <protection/>
    </xf>
    <xf numFmtId="167" fontId="51" fillId="0" borderId="0" xfId="20" applyNumberFormat="1" applyFont="1">
      <alignment/>
      <protection/>
    </xf>
    <xf numFmtId="170" fontId="51" fillId="0" borderId="0" xfId="795" applyNumberFormat="1" applyFont="1" applyAlignment="1">
      <alignment/>
    </xf>
    <xf numFmtId="177" fontId="51" fillId="0" borderId="0" xfId="795" applyNumberFormat="1" applyFont="1" applyAlignment="1">
      <alignment/>
    </xf>
    <xf numFmtId="37" fontId="51" fillId="0" borderId="23" xfId="795" applyNumberFormat="1" applyFont="1" applyBorder="1" applyAlignment="1">
      <alignment/>
    </xf>
    <xf numFmtId="172" fontId="50" fillId="0" borderId="0" xfId="25" applyFont="1" applyAlignment="1">
      <alignment horizontal="left" indent="2"/>
      <protection/>
    </xf>
    <xf numFmtId="167" fontId="50" fillId="0" borderId="0" xfId="20" applyNumberFormat="1" applyFont="1" applyAlignment="1">
      <alignment horizontal="right"/>
      <protection/>
    </xf>
    <xf numFmtId="170" fontId="50" fillId="0" borderId="0" xfId="795" applyNumberFormat="1" applyFont="1" applyAlignment="1">
      <alignment/>
    </xf>
    <xf numFmtId="177" fontId="50" fillId="0" borderId="0" xfId="795" applyNumberFormat="1" applyFont="1" applyAlignment="1">
      <alignment/>
    </xf>
    <xf numFmtId="37" fontId="50" fillId="0" borderId="23" xfId="795" applyNumberFormat="1" applyFont="1" applyBorder="1" applyAlignment="1">
      <alignment/>
    </xf>
    <xf numFmtId="178" fontId="50" fillId="0" borderId="0" xfId="795" applyNumberFormat="1" applyFont="1" applyAlignment="1">
      <alignment/>
    </xf>
    <xf numFmtId="170" fontId="51" fillId="0" borderId="0" xfId="799" applyNumberFormat="1" applyFont="1" applyAlignment="1">
      <alignment horizontal="right"/>
    </xf>
    <xf numFmtId="178" fontId="51" fillId="0" borderId="0" xfId="795" applyNumberFormat="1" applyFont="1" applyAlignment="1">
      <alignment/>
    </xf>
    <xf numFmtId="178" fontId="51" fillId="0" borderId="23" xfId="795" applyNumberFormat="1" applyFont="1" applyBorder="1" applyAlignment="1">
      <alignment/>
    </xf>
    <xf numFmtId="169" fontId="51" fillId="0" borderId="0" xfId="27" applyNumberFormat="1" applyFont="1" applyAlignment="1">
      <alignment horizontal="left" indent="2"/>
      <protection/>
    </xf>
    <xf numFmtId="169" fontId="51" fillId="0" borderId="0" xfId="27" applyNumberFormat="1" applyFont="1">
      <alignment/>
      <protection/>
    </xf>
    <xf numFmtId="187" fontId="51" fillId="0" borderId="0" xfId="27" applyNumberFormat="1" applyFont="1">
      <alignment/>
      <protection/>
    </xf>
    <xf numFmtId="188" fontId="51" fillId="0" borderId="0" xfId="27" applyNumberFormat="1" applyFont="1">
      <alignment/>
      <protection/>
    </xf>
    <xf numFmtId="167" fontId="50" fillId="0" borderId="0" xfId="20" applyNumberFormat="1" applyFont="1">
      <alignment/>
      <protection/>
    </xf>
    <xf numFmtId="176" fontId="51" fillId="0" borderId="0" xfId="27" applyNumberFormat="1" applyFont="1" applyAlignment="1">
      <alignment horizontal="centerContinuous"/>
      <protection/>
    </xf>
    <xf numFmtId="175" fontId="50" fillId="0" borderId="0" xfId="0" applyNumberFormat="1" applyFont="1" applyAlignment="1">
      <alignment vertical="center"/>
    </xf>
    <xf numFmtId="0" fontId="50" fillId="0" borderId="0" xfId="0" applyNumberFormat="1" applyFont="1" applyAlignment="1">
      <alignment/>
    </xf>
    <xf numFmtId="186" fontId="50" fillId="0" borderId="0" xfId="689" applyNumberFormat="1" applyFont="1">
      <alignment/>
      <protection/>
    </xf>
    <xf numFmtId="176" fontId="51" fillId="0" borderId="0" xfId="25" applyNumberFormat="1" applyFont="1" applyAlignment="1">
      <alignment horizontal="left"/>
      <protection/>
    </xf>
    <xf numFmtId="172" fontId="50" fillId="0" borderId="0" xfId="25" applyFont="1" applyAlignment="1">
      <alignment horizontal="left" vertical="center" indent="1"/>
      <protection/>
    </xf>
    <xf numFmtId="170" fontId="50" fillId="0" borderId="0" xfId="795" applyNumberFormat="1" applyFont="1" applyAlignment="1">
      <alignment vertical="center"/>
    </xf>
    <xf numFmtId="177" fontId="50" fillId="0" borderId="0" xfId="795" applyNumberFormat="1" applyFont="1" applyAlignment="1">
      <alignment vertical="center"/>
    </xf>
    <xf numFmtId="37" fontId="50" fillId="0" borderId="23" xfId="795" applyNumberFormat="1" applyFont="1" applyBorder="1" applyAlignment="1">
      <alignment vertical="center"/>
    </xf>
    <xf numFmtId="176" fontId="50" fillId="0" borderId="0" xfId="744" applyNumberFormat="1" applyFont="1">
      <alignment/>
      <protection/>
    </xf>
    <xf numFmtId="187" fontId="50" fillId="0" borderId="0" xfId="0" applyNumberFormat="1" applyFont="1" applyAlignment="1">
      <alignment horizontal="right"/>
    </xf>
    <xf numFmtId="188" fontId="50" fillId="0" borderId="0" xfId="0" applyNumberFormat="1" applyFont="1" applyAlignment="1">
      <alignment horizontal="right"/>
    </xf>
    <xf numFmtId="176" fontId="50" fillId="0" borderId="0" xfId="0" applyNumberFormat="1" applyFont="1" applyAlignment="1">
      <alignment vertical="center"/>
    </xf>
    <xf numFmtId="176" fontId="50" fillId="0" borderId="0" xfId="746" applyNumberFormat="1" applyFont="1">
      <alignment/>
      <protection/>
    </xf>
    <xf numFmtId="172" fontId="51" fillId="0" borderId="0" xfId="20" applyNumberFormat="1" applyFont="1" applyAlignment="1">
      <alignment horizontal="left" wrapText="1"/>
      <protection/>
    </xf>
    <xf numFmtId="3" fontId="51" fillId="0" borderId="0" xfId="20" applyNumberFormat="1" applyFont="1" applyAlignment="1">
      <alignment horizontal="center"/>
      <protection/>
    </xf>
    <xf numFmtId="37" fontId="51" fillId="0" borderId="23" xfId="795" applyNumberFormat="1" applyFont="1" applyBorder="1">
      <alignment horizontal="left"/>
    </xf>
    <xf numFmtId="170" fontId="51" fillId="0" borderId="0" xfId="795" applyNumberFormat="1" applyFont="1" applyAlignment="1">
      <alignment horizontal="center"/>
    </xf>
    <xf numFmtId="177" fontId="51" fillId="0" borderId="0" xfId="795" applyNumberFormat="1" applyFont="1" applyAlignment="1">
      <alignment horizontal="center"/>
    </xf>
    <xf numFmtId="3" fontId="50" fillId="0" borderId="0" xfId="20" applyNumberFormat="1" applyFont="1" applyAlignment="1">
      <alignment horizontal="center"/>
      <protection/>
    </xf>
    <xf numFmtId="37" fontId="50" fillId="0" borderId="23" xfId="795" applyNumberFormat="1" applyFont="1" applyBorder="1">
      <alignment horizontal="left"/>
    </xf>
    <xf numFmtId="170" fontId="50" fillId="0" borderId="0" xfId="795" applyNumberFormat="1" applyFont="1" applyAlignment="1">
      <alignment horizontal="center"/>
    </xf>
    <xf numFmtId="177" fontId="50" fillId="0" borderId="0" xfId="795" applyNumberFormat="1" applyFont="1" applyAlignment="1">
      <alignment horizontal="center"/>
    </xf>
    <xf numFmtId="184" fontId="51" fillId="0" borderId="0" xfId="20" applyNumberFormat="1" applyFont="1" applyAlignment="1">
      <alignment horizontal="center"/>
      <protection/>
    </xf>
    <xf numFmtId="178" fontId="51" fillId="0" borderId="0" xfId="795" applyNumberFormat="1" applyFont="1" applyAlignment="1">
      <alignment horizontal="right"/>
    </xf>
    <xf numFmtId="178" fontId="51" fillId="0" borderId="0" xfId="795" applyNumberFormat="1" applyFont="1" applyAlignment="1">
      <alignment horizontal="center"/>
    </xf>
    <xf numFmtId="170" fontId="51" fillId="0" borderId="0" xfId="795" applyNumberFormat="1" applyFont="1">
      <alignment horizontal="left"/>
    </xf>
    <xf numFmtId="37" fontId="51" fillId="0" borderId="0" xfId="795" applyNumberFormat="1" applyFont="1">
      <alignment horizontal="left"/>
    </xf>
    <xf numFmtId="37" fontId="51" fillId="0" borderId="0" xfId="795" applyNumberFormat="1" applyFont="1" applyAlignment="1">
      <alignment horizontal="center"/>
    </xf>
    <xf numFmtId="3" fontId="50" fillId="0" borderId="0" xfId="20" applyNumberFormat="1" applyFont="1">
      <alignment/>
      <protection/>
    </xf>
    <xf numFmtId="0" fontId="51" fillId="0" borderId="0" xfId="18" applyNumberFormat="1" applyFont="1" applyAlignment="1">
      <alignment horizontal="left"/>
      <protection/>
    </xf>
    <xf numFmtId="169" fontId="51" fillId="0" borderId="0" xfId="20" applyFont="1" applyAlignment="1">
      <alignment horizontal="right" vertical="center"/>
      <protection/>
    </xf>
    <xf numFmtId="37" fontId="58" fillId="0" borderId="23" xfId="20" applyNumberFormat="1" applyFont="1" applyBorder="1" applyAlignment="1">
      <alignment horizontal="center"/>
      <protection/>
    </xf>
    <xf numFmtId="37" fontId="51" fillId="0" borderId="23" xfId="795" applyNumberFormat="1" applyFont="1" applyBorder="1" applyAlignment="1">
      <alignment horizontal="left" vertical="center"/>
    </xf>
    <xf numFmtId="0" fontId="50" fillId="0" borderId="0" xfId="18" applyNumberFormat="1" applyFont="1" applyAlignment="1">
      <alignment horizontal="left" indent="2"/>
      <protection/>
    </xf>
    <xf numFmtId="167" fontId="50" fillId="0" borderId="0" xfId="20" applyNumberFormat="1" applyFont="1" applyAlignment="1">
      <alignment horizontal="right" vertical="center"/>
      <protection/>
    </xf>
    <xf numFmtId="37" fontId="50" fillId="0" borderId="23" xfId="795" applyNumberFormat="1" applyFont="1" applyBorder="1" applyAlignment="1">
      <alignment horizontal="left" vertical="center"/>
    </xf>
    <xf numFmtId="170" fontId="50" fillId="0" borderId="0" xfId="799" applyNumberFormat="1" applyFont="1" applyAlignment="1">
      <alignment horizontal="right" vertical="center"/>
    </xf>
    <xf numFmtId="172" fontId="50" fillId="0" borderId="0" xfId="0" applyFont="1" applyAlignment="1">
      <alignment/>
    </xf>
    <xf numFmtId="176" fontId="50" fillId="0" borderId="0" xfId="0" applyNumberFormat="1" applyFont="1" applyAlignment="1">
      <alignment horizontal="center"/>
    </xf>
    <xf numFmtId="172" fontId="50" fillId="0" borderId="0" xfId="679" applyFont="1" applyAlignment="1">
      <alignment wrapText="1"/>
      <protection/>
    </xf>
    <xf numFmtId="4" fontId="50" fillId="0" borderId="0" xfId="0" applyNumberFormat="1" applyFont="1" applyAlignment="1">
      <alignment horizontal="center"/>
    </xf>
    <xf numFmtId="170" fontId="50" fillId="0" borderId="0" xfId="0" applyNumberFormat="1" applyFont="1" applyAlignment="1">
      <alignment horizontal="center"/>
    </xf>
    <xf numFmtId="185" fontId="50" fillId="0" borderId="0" xfId="0" applyNumberFormat="1" applyFont="1" applyAlignment="1">
      <alignment horizontal="center"/>
    </xf>
    <xf numFmtId="37" fontId="50" fillId="0" borderId="23" xfId="0" applyNumberFormat="1" applyFont="1" applyBorder="1" applyAlignment="1">
      <alignment/>
    </xf>
    <xf numFmtId="4" fontId="50" fillId="0" borderId="0" xfId="0" applyNumberFormat="1" applyFont="1" applyAlignment="1">
      <alignment/>
    </xf>
    <xf numFmtId="170" fontId="50" fillId="0" borderId="0" xfId="0" applyNumberFormat="1" applyFont="1" applyAlignment="1">
      <alignment/>
    </xf>
    <xf numFmtId="185" fontId="50" fillId="0" borderId="0" xfId="0" applyNumberFormat="1" applyFont="1" applyAlignment="1">
      <alignment/>
    </xf>
    <xf numFmtId="184" fontId="50" fillId="0" borderId="0" xfId="679" applyNumberFormat="1" applyFont="1" applyAlignment="1">
      <alignment wrapText="1"/>
      <protection/>
    </xf>
    <xf numFmtId="3" fontId="50" fillId="0" borderId="0" xfId="0" applyNumberFormat="1" applyFont="1" applyAlignment="1">
      <alignment horizontal="center"/>
    </xf>
    <xf numFmtId="184" fontId="50" fillId="0" borderId="23" xfId="0" applyNumberFormat="1" applyFont="1" applyBorder="1" applyAlignment="1">
      <alignment/>
    </xf>
    <xf numFmtId="3" fontId="50" fillId="0" borderId="0" xfId="0" applyNumberFormat="1" applyFont="1" applyAlignment="1">
      <alignment/>
    </xf>
    <xf numFmtId="164" fontId="50" fillId="0" borderId="0" xfId="0" applyNumberFormat="1" applyFont="1" applyAlignment="1">
      <alignment/>
    </xf>
    <xf numFmtId="3" fontId="50" fillId="0" borderId="23" xfId="0" applyNumberFormat="1" applyFont="1" applyBorder="1" applyAlignment="1">
      <alignment/>
    </xf>
    <xf numFmtId="189" fontId="50" fillId="0" borderId="0" xfId="0" applyNumberFormat="1" applyFont="1" applyAlignment="1">
      <alignment horizontal="center"/>
    </xf>
    <xf numFmtId="201" fontId="50" fillId="0" borderId="0" xfId="0" applyNumberFormat="1" applyFont="1" applyAlignment="1">
      <alignment horizontal="center"/>
    </xf>
    <xf numFmtId="189" fontId="50" fillId="0" borderId="0" xfId="0" applyNumberFormat="1" applyFont="1" applyAlignment="1">
      <alignment/>
    </xf>
    <xf numFmtId="201" fontId="50" fillId="0" borderId="0" xfId="0" applyNumberFormat="1" applyFont="1" applyAlignment="1">
      <alignment/>
    </xf>
    <xf numFmtId="166" fontId="50" fillId="0" borderId="0" xfId="0" applyNumberFormat="1" applyFont="1" applyAlignment="1">
      <alignment/>
    </xf>
    <xf numFmtId="172" fontId="114" fillId="0" borderId="0" xfId="0" applyFont="1" applyAlignment="1">
      <alignment/>
    </xf>
    <xf numFmtId="172" fontId="115" fillId="0" borderId="23" xfId="0" applyFont="1" applyBorder="1" applyAlignment="1">
      <alignment/>
    </xf>
    <xf numFmtId="176" fontId="50" fillId="0" borderId="0" xfId="15" applyNumberFormat="1" applyFont="1">
      <alignment/>
      <protection/>
    </xf>
    <xf numFmtId="1" fontId="49" fillId="0" borderId="0" xfId="15" applyNumberFormat="1" applyFont="1">
      <alignment/>
      <protection/>
    </xf>
    <xf numFmtId="176" fontId="51" fillId="0" borderId="0" xfId="25" applyNumberFormat="1" applyFont="1" applyAlignment="1">
      <alignment horizontal="centerContinuous"/>
      <protection/>
    </xf>
    <xf numFmtId="172" fontId="51" fillId="0" borderId="0" xfId="25" applyFont="1" applyAlignment="1">
      <alignment horizontal="centerContinuous"/>
      <protection/>
    </xf>
    <xf numFmtId="176" fontId="50" fillId="0" borderId="0" xfId="25" applyNumberFormat="1" applyFont="1">
      <alignment/>
      <protection/>
    </xf>
    <xf numFmtId="172" fontId="51" fillId="0" borderId="0" xfId="15" applyFont="1" applyAlignment="1">
      <alignment horizontal="centerContinuous" wrapText="1"/>
      <protection/>
    </xf>
    <xf numFmtId="172" fontId="51" fillId="0" borderId="0" xfId="15" applyFont="1" applyAlignment="1">
      <alignment horizontal="centerContinuous"/>
      <protection/>
    </xf>
    <xf numFmtId="49" fontId="51" fillId="0" borderId="0" xfId="15" applyNumberFormat="1" applyFont="1">
      <alignment/>
      <protection/>
    </xf>
    <xf numFmtId="167" fontId="51" fillId="0" borderId="0" xfId="25" applyNumberFormat="1" applyFont="1">
      <alignment/>
      <protection/>
    </xf>
    <xf numFmtId="170" fontId="51" fillId="0" borderId="0" xfId="791" applyNumberFormat="1" applyFont="1" applyAlignment="1">
      <alignment horizontal="right"/>
    </xf>
    <xf numFmtId="177" fontId="51" fillId="0" borderId="0" xfId="791" applyNumberFormat="1" applyFont="1" applyAlignment="1">
      <alignment horizontal="right"/>
    </xf>
    <xf numFmtId="37" fontId="51" fillId="0" borderId="23" xfId="791" applyNumberFormat="1" applyFont="1" applyBorder="1" applyAlignment="1">
      <alignment horizontal="left"/>
    </xf>
    <xf numFmtId="176" fontId="51" fillId="0" borderId="0" xfId="15" applyNumberFormat="1" applyFont="1">
      <alignment/>
      <protection/>
    </xf>
    <xf numFmtId="49" fontId="50" fillId="0" borderId="0" xfId="15" applyNumberFormat="1" applyFont="1">
      <alignment/>
      <protection/>
    </xf>
    <xf numFmtId="167" fontId="50" fillId="0" borderId="0" xfId="25" applyNumberFormat="1" applyFont="1">
      <alignment/>
      <protection/>
    </xf>
    <xf numFmtId="172" fontId="52" fillId="0" borderId="0" xfId="15" applyFont="1" applyAlignment="1">
      <alignment horizontal="left"/>
      <protection/>
    </xf>
    <xf numFmtId="172" fontId="52" fillId="0" borderId="0" xfId="15" applyFont="1">
      <alignment/>
      <protection/>
    </xf>
    <xf numFmtId="49" fontId="51" fillId="0" borderId="0" xfId="15" applyNumberFormat="1" applyFont="1" applyAlignment="1">
      <alignment horizontal="left"/>
      <protection/>
    </xf>
    <xf numFmtId="176" fontId="51" fillId="0" borderId="0" xfId="15" applyNumberFormat="1" applyFont="1" applyAlignment="1">
      <alignment horizontal="left"/>
      <protection/>
    </xf>
    <xf numFmtId="176" fontId="51" fillId="0" borderId="0" xfId="25" applyNumberFormat="1" applyFont="1">
      <alignment/>
      <protection/>
    </xf>
    <xf numFmtId="49" fontId="50" fillId="0" borderId="0" xfId="15" applyNumberFormat="1" applyFont="1" applyAlignment="1">
      <alignment horizontal="left"/>
      <protection/>
    </xf>
    <xf numFmtId="167" fontId="50" fillId="0" borderId="0" xfId="27" applyNumberFormat="1" applyFont="1">
      <alignment/>
      <protection/>
    </xf>
    <xf numFmtId="49" fontId="52" fillId="0" borderId="0" xfId="15" applyNumberFormat="1" applyFont="1" applyAlignment="1">
      <alignment horizontal="left"/>
      <protection/>
    </xf>
    <xf numFmtId="167" fontId="50" fillId="0" borderId="0" xfId="15" applyNumberFormat="1" applyFont="1">
      <alignment/>
      <protection/>
    </xf>
    <xf numFmtId="0" fontId="51" fillId="0" borderId="0" xfId="0" applyNumberFormat="1" applyFont="1" applyAlignment="1">
      <alignment/>
    </xf>
    <xf numFmtId="190" fontId="50" fillId="0" borderId="0" xfId="0" applyNumberFormat="1" applyFont="1" applyAlignment="1">
      <alignment horizontal="right"/>
    </xf>
    <xf numFmtId="175" fontId="116" fillId="0" borderId="0" xfId="0" applyNumberFormat="1" applyFont="1" applyAlignment="1">
      <alignment/>
    </xf>
    <xf numFmtId="176" fontId="116" fillId="0" borderId="0" xfId="27" applyNumberFormat="1" applyFont="1">
      <alignment/>
      <protection/>
    </xf>
    <xf numFmtId="183" fontId="51" fillId="0" borderId="0" xfId="795" applyNumberFormat="1" applyFont="1" applyAlignment="1">
      <alignment horizontal="right"/>
    </xf>
    <xf numFmtId="183" fontId="50" fillId="0" borderId="0" xfId="795" applyNumberFormat="1" applyFont="1" applyAlignment="1">
      <alignment horizontal="right"/>
    </xf>
    <xf numFmtId="170" fontId="116" fillId="0" borderId="0" xfId="795" applyNumberFormat="1" applyFont="1" applyAlignment="1">
      <alignment horizontal="right"/>
    </xf>
    <xf numFmtId="37" fontId="51" fillId="0" borderId="23" xfId="795" applyNumberFormat="1" applyFont="1" applyBorder="1" applyAlignment="1">
      <alignment horizontal="left" indent="2"/>
    </xf>
    <xf numFmtId="167" fontId="50" fillId="0" borderId="0" xfId="27" applyNumberFormat="1" applyFont="1" applyAlignment="1">
      <alignment horizontal="right"/>
      <protection/>
    </xf>
    <xf numFmtId="172" fontId="50" fillId="0" borderId="0" xfId="27" applyFont="1" applyAlignment="1">
      <alignment horizontal="left" vertical="center" wrapText="1" indent="2"/>
      <protection/>
    </xf>
    <xf numFmtId="166" fontId="50" fillId="0" borderId="0" xfId="27" applyNumberFormat="1" applyFont="1">
      <alignment/>
      <protection/>
    </xf>
    <xf numFmtId="181" fontId="50" fillId="0" borderId="0" xfId="795" applyNumberFormat="1" applyFont="1" applyAlignment="1">
      <alignment horizontal="right"/>
    </xf>
    <xf numFmtId="165" fontId="50" fillId="0" borderId="0" xfId="795" applyNumberFormat="1" applyFont="1" applyAlignment="1">
      <alignment horizontal="right"/>
    </xf>
    <xf numFmtId="183" fontId="51" fillId="0" borderId="0" xfId="454" applyNumberFormat="1" applyFont="1" applyAlignment="1">
      <alignment horizontal="right"/>
    </xf>
    <xf numFmtId="172" fontId="51" fillId="0" borderId="0" xfId="25" applyFont="1" applyAlignment="1">
      <alignment horizontal="center"/>
      <protection/>
    </xf>
    <xf numFmtId="1" fontId="58" fillId="0" borderId="0" xfId="27" applyNumberFormat="1" applyFont="1" applyAlignment="1">
      <alignment horizontal="left" indent="2"/>
      <protection/>
    </xf>
    <xf numFmtId="1" fontId="58" fillId="0" borderId="0" xfId="27" applyNumberFormat="1" applyFont="1" applyAlignment="1">
      <alignment horizontal="center"/>
      <protection/>
    </xf>
    <xf numFmtId="177" fontId="50" fillId="0" borderId="0" xfId="27" applyNumberFormat="1" applyFont="1" applyAlignment="1">
      <alignment horizontal="left"/>
      <protection/>
    </xf>
    <xf numFmtId="190" fontId="50" fillId="0" borderId="0" xfId="0" applyNumberFormat="1" applyFont="1" applyAlignment="1">
      <alignment horizontal="centerContinuous"/>
    </xf>
    <xf numFmtId="171" fontId="50" fillId="0" borderId="0" xfId="27" applyNumberFormat="1" applyFont="1">
      <alignment/>
      <protection/>
    </xf>
    <xf numFmtId="185" fontId="50" fillId="0" borderId="0" xfId="795" applyNumberFormat="1" applyFont="1" applyAlignment="1">
      <alignment horizontal="right"/>
    </xf>
    <xf numFmtId="175" fontId="117" fillId="0" borderId="0" xfId="0" applyNumberFormat="1" applyFont="1" applyAlignment="1">
      <alignment vertical="center"/>
    </xf>
    <xf numFmtId="201" fontId="50" fillId="0" borderId="0" xfId="795" applyNumberFormat="1" applyFont="1" applyAlignment="1">
      <alignment horizontal="right"/>
    </xf>
    <xf numFmtId="175" fontId="59" fillId="0" borderId="0" xfId="603" applyNumberFormat="1" applyFont="1" applyAlignment="1" applyProtection="1">
      <alignment/>
      <protection/>
    </xf>
    <xf numFmtId="172" fontId="51" fillId="0" borderId="0" xfId="27" applyFont="1">
      <alignment/>
      <protection/>
    </xf>
    <xf numFmtId="172" fontId="50" fillId="0" borderId="0" xfId="27" applyFont="1" applyAlignment="1">
      <alignment horizontal="left" wrapText="1"/>
      <protection/>
    </xf>
    <xf numFmtId="172" fontId="50" fillId="0" borderId="0" xfId="25" applyFont="1" applyAlignment="1">
      <alignment vertical="center"/>
      <protection/>
    </xf>
    <xf numFmtId="43" fontId="50" fillId="0" borderId="0" xfId="637" applyFont="1" applyAlignment="1">
      <alignment horizontal="right"/>
    </xf>
    <xf numFmtId="43" fontId="50" fillId="0" borderId="0" xfId="18" applyNumberFormat="1" applyFont="1" applyAlignment="1">
      <alignment vertical="center"/>
      <protection/>
    </xf>
    <xf numFmtId="37" fontId="50" fillId="0" borderId="0" xfId="795" applyNumberFormat="1" applyFont="1">
      <alignment horizontal="left"/>
    </xf>
    <xf numFmtId="171" fontId="50" fillId="0" borderId="25" xfId="27" applyNumberFormat="1" applyFont="1" applyBorder="1">
      <alignment/>
      <protection/>
    </xf>
    <xf numFmtId="172" fontId="50" fillId="0" borderId="0" xfId="27" applyFont="1" applyAlignment="1">
      <alignment horizontal="center"/>
      <protection/>
    </xf>
    <xf numFmtId="171" fontId="50" fillId="0" borderId="0" xfId="27" applyNumberFormat="1" applyFont="1" applyAlignment="1">
      <alignment horizontal="center"/>
      <protection/>
    </xf>
    <xf numFmtId="185" fontId="50" fillId="0" borderId="0" xfId="795" applyNumberFormat="1" applyFont="1" applyAlignment="1">
      <alignment horizontal="center"/>
    </xf>
    <xf numFmtId="37" fontId="50" fillId="0" borderId="0" xfId="795" applyNumberFormat="1" applyFont="1" applyAlignment="1">
      <alignment horizontal="center"/>
    </xf>
    <xf numFmtId="171" fontId="50" fillId="0" borderId="25" xfId="27" applyNumberFormat="1" applyFont="1" applyBorder="1" applyAlignment="1">
      <alignment horizontal="center"/>
      <protection/>
    </xf>
    <xf numFmtId="193" fontId="116" fillId="0" borderId="0" xfId="27" applyNumberFormat="1" applyFont="1" applyAlignment="1">
      <alignment horizontal="center"/>
      <protection/>
    </xf>
    <xf numFmtId="185" fontId="116" fillId="0" borderId="0" xfId="795" applyNumberFormat="1" applyFont="1" applyAlignment="1">
      <alignment horizontal="right"/>
    </xf>
    <xf numFmtId="193" fontId="50" fillId="0" borderId="0" xfId="27" applyNumberFormat="1" applyFont="1" applyAlignment="1">
      <alignment horizontal="center"/>
      <protection/>
    </xf>
    <xf numFmtId="193" fontId="116" fillId="0" borderId="0" xfId="27" applyNumberFormat="1" applyFont="1">
      <alignment/>
      <protection/>
    </xf>
    <xf numFmtId="193" fontId="50" fillId="0" borderId="0" xfId="27" applyNumberFormat="1" applyFont="1">
      <alignment/>
      <protection/>
    </xf>
    <xf numFmtId="172" fontId="50" fillId="0" borderId="0" xfId="27" applyFont="1" applyAlignment="1">
      <alignment horizontal="left" vertical="center" wrapText="1"/>
      <protection/>
    </xf>
    <xf numFmtId="1" fontId="58" fillId="0" borderId="0" xfId="20" applyNumberFormat="1" applyFont="1" applyAlignment="1">
      <alignment horizontal="right" vertical="center" wrapText="1"/>
      <protection/>
    </xf>
    <xf numFmtId="172" fontId="58" fillId="0" borderId="0" xfId="27" applyFont="1" applyAlignment="1">
      <alignment horizontal="centerContinuous" vertical="center"/>
      <protection/>
    </xf>
    <xf numFmtId="37" fontId="50" fillId="0" borderId="0" xfId="795" applyNumberFormat="1" applyFont="1" applyAlignment="1">
      <alignment horizontal="left" vertical="center"/>
    </xf>
    <xf numFmtId="1" fontId="58" fillId="0" borderId="0" xfId="20" applyNumberFormat="1" applyFont="1" applyAlignment="1">
      <alignment horizontal="center" vertical="center" wrapText="1"/>
      <protection/>
    </xf>
    <xf numFmtId="10" fontId="50" fillId="0" borderId="0" xfId="795" applyNumberFormat="1" applyFont="1" applyAlignment="1">
      <alignment horizontal="right"/>
    </xf>
    <xf numFmtId="172" fontId="112" fillId="0" borderId="23" xfId="27" applyFont="1" applyBorder="1" applyAlignment="1">
      <alignment horizontal="centerContinuous"/>
      <protection/>
    </xf>
    <xf numFmtId="172" fontId="113" fillId="0" borderId="23" xfId="27" applyFont="1" applyBorder="1" applyAlignment="1">
      <alignment horizontal="centerContinuous"/>
      <protection/>
    </xf>
    <xf numFmtId="175" fontId="118" fillId="0" borderId="0" xfId="0" applyNumberFormat="1" applyFont="1" applyAlignment="1">
      <alignment/>
    </xf>
    <xf numFmtId="175" fontId="119" fillId="0" borderId="0" xfId="15" applyNumberFormat="1" applyFont="1" applyAlignment="1">
      <alignment horizontal="center" vertical="center"/>
      <protection/>
    </xf>
    <xf numFmtId="175" fontId="118" fillId="0" borderId="0" xfId="15" applyNumberFormat="1" applyFont="1" applyAlignment="1">
      <alignment horizontal="center" vertical="center"/>
      <protection/>
    </xf>
    <xf numFmtId="175" fontId="50" fillId="0" borderId="0" xfId="25" applyNumberFormat="1" applyFont="1" applyAlignment="1">
      <alignment vertical="center"/>
      <protection/>
    </xf>
    <xf numFmtId="0" fontId="50" fillId="0" borderId="0" xfId="25" applyNumberFormat="1" applyFont="1" applyAlignment="1">
      <alignment vertical="center"/>
      <protection/>
    </xf>
    <xf numFmtId="175" fontId="51" fillId="0" borderId="0" xfId="18" applyNumberFormat="1" applyFont="1" applyAlignment="1">
      <alignment vertical="center"/>
      <protection/>
    </xf>
    <xf numFmtId="164" fontId="51" fillId="0" borderId="0" xfId="18" applyNumberFormat="1" applyFont="1" applyAlignment="1">
      <alignment vertical="center"/>
      <protection/>
    </xf>
    <xf numFmtId="170" fontId="51" fillId="0" borderId="0" xfId="799" applyNumberFormat="1" applyFont="1" applyAlignment="1">
      <alignment vertical="center"/>
    </xf>
    <xf numFmtId="164" fontId="50" fillId="0" borderId="23" xfId="0" applyNumberFormat="1" applyFont="1" applyBorder="1" applyAlignment="1">
      <alignment/>
    </xf>
    <xf numFmtId="164" fontId="51" fillId="0" borderId="0" xfId="25" applyNumberFormat="1" applyFont="1" applyAlignment="1">
      <alignment vertical="center"/>
      <protection/>
    </xf>
    <xf numFmtId="175" fontId="50" fillId="0" borderId="0" xfId="25" applyNumberFormat="1" applyFont="1" applyAlignment="1">
      <alignment horizontal="left" vertical="center" indent="2"/>
      <protection/>
    </xf>
    <xf numFmtId="164" fontId="50" fillId="0" borderId="0" xfId="18" applyNumberFormat="1" applyFont="1" applyAlignment="1">
      <alignment vertical="center"/>
      <protection/>
    </xf>
    <xf numFmtId="170" fontId="50" fillId="0" borderId="0" xfId="799" applyNumberFormat="1" applyFont="1" applyAlignment="1">
      <alignment vertical="center"/>
    </xf>
    <xf numFmtId="164" fontId="50" fillId="0" borderId="0" xfId="25" applyNumberFormat="1" applyFont="1" applyAlignment="1">
      <alignment vertical="center"/>
      <protection/>
    </xf>
    <xf numFmtId="175" fontId="51" fillId="0" borderId="0" xfId="25" applyNumberFormat="1" applyFont="1" applyAlignment="1">
      <alignment horizontal="left" vertical="center"/>
      <protection/>
    </xf>
    <xf numFmtId="175" fontId="50" fillId="0" borderId="0" xfId="25" applyNumberFormat="1" applyFont="1" applyAlignment="1">
      <alignment horizontal="left" vertical="center" wrapText="1"/>
      <protection/>
    </xf>
    <xf numFmtId="175" fontId="51" fillId="0" borderId="0" xfId="25" applyNumberFormat="1" applyFont="1" applyAlignment="1">
      <alignment horizontal="left" vertical="center" wrapText="1"/>
      <protection/>
    </xf>
    <xf numFmtId="175" fontId="51" fillId="0" borderId="0" xfId="25" applyNumberFormat="1" applyFont="1" applyAlignment="1">
      <alignment vertical="center" wrapText="1"/>
      <protection/>
    </xf>
    <xf numFmtId="175" fontId="50" fillId="0" borderId="0" xfId="25" applyNumberFormat="1" applyFont="1" applyAlignment="1">
      <alignment horizontal="left" vertical="center" wrapText="1" indent="2"/>
      <protection/>
    </xf>
    <xf numFmtId="175" fontId="119" fillId="0" borderId="0" xfId="25" applyNumberFormat="1" applyFont="1" applyAlignment="1">
      <alignment vertical="center"/>
      <protection/>
    </xf>
    <xf numFmtId="169" fontId="114" fillId="0" borderId="0" xfId="0" applyNumberFormat="1" applyFont="1" applyAlignment="1">
      <alignment/>
    </xf>
    <xf numFmtId="0" fontId="114" fillId="0" borderId="23" xfId="0" applyNumberFormat="1" applyFont="1" applyBorder="1" applyAlignment="1">
      <alignment/>
    </xf>
    <xf numFmtId="175" fontId="114" fillId="0" borderId="0" xfId="25" applyNumberFormat="1" applyFont="1" applyAlignment="1">
      <alignment vertical="center"/>
      <protection/>
    </xf>
    <xf numFmtId="169" fontId="114" fillId="0" borderId="23" xfId="0" applyNumberFormat="1" applyFont="1" applyBorder="1" applyAlignment="1">
      <alignment/>
    </xf>
    <xf numFmtId="0" fontId="119" fillId="0" borderId="0" xfId="25" applyNumberFormat="1" applyFont="1">
      <alignment/>
      <protection/>
    </xf>
    <xf numFmtId="1" fontId="119" fillId="0" borderId="0" xfId="25" applyNumberFormat="1" applyFont="1">
      <alignment/>
      <protection/>
    </xf>
    <xf numFmtId="0" fontId="119" fillId="0" borderId="0" xfId="637" applyNumberFormat="1" applyFont="1" applyAlignment="1">
      <alignment/>
    </xf>
    <xf numFmtId="0" fontId="119" fillId="0" borderId="0" xfId="25" applyNumberFormat="1" applyFont="1" applyAlignment="1">
      <alignment vertical="center"/>
      <protection/>
    </xf>
    <xf numFmtId="175" fontId="51" fillId="0" borderId="0" xfId="25" applyNumberFormat="1" applyFont="1" applyAlignment="1">
      <alignment horizontal="centerContinuous" vertical="center"/>
      <protection/>
    </xf>
    <xf numFmtId="175" fontId="50" fillId="0" borderId="0" xfId="25" applyNumberFormat="1" applyFont="1" applyAlignment="1">
      <alignment horizontal="centerContinuous" vertical="center"/>
      <protection/>
    </xf>
    <xf numFmtId="0" fontId="50" fillId="0" borderId="0" xfId="25" applyNumberFormat="1" applyFont="1" applyAlignment="1">
      <alignment horizontal="left" vertical="center"/>
      <protection/>
    </xf>
    <xf numFmtId="175" fontId="50" fillId="0" borderId="0" xfId="25" applyNumberFormat="1" applyFont="1" applyAlignment="1">
      <alignment horizontal="left" vertical="center"/>
      <protection/>
    </xf>
    <xf numFmtId="43" fontId="51" fillId="0" borderId="0" xfId="637" applyFont="1" applyAlignment="1">
      <alignment vertical="center"/>
    </xf>
    <xf numFmtId="175" fontId="51" fillId="0" borderId="0" xfId="25" applyNumberFormat="1" applyFont="1" applyAlignment="1">
      <alignment vertical="center"/>
      <protection/>
    </xf>
    <xf numFmtId="175" fontId="51" fillId="0" borderId="0" xfId="25" applyNumberFormat="1" applyFont="1" applyAlignment="1">
      <alignment horizontal="left" vertical="center" indent="2"/>
      <protection/>
    </xf>
    <xf numFmtId="175" fontId="50" fillId="0" borderId="0" xfId="25" applyNumberFormat="1" applyFont="1" applyAlignment="1">
      <alignment horizontal="left" vertical="center" wrapText="1" indent="4"/>
      <protection/>
    </xf>
    <xf numFmtId="175" fontId="50" fillId="0" borderId="0" xfId="25" applyNumberFormat="1" applyFont="1" applyAlignment="1">
      <alignment horizontal="left" vertical="center" indent="4"/>
      <protection/>
    </xf>
    <xf numFmtId="0" fontId="119" fillId="0" borderId="0" xfId="25" applyNumberFormat="1" applyFont="1" applyAlignment="1">
      <alignment vertical="top"/>
      <protection/>
    </xf>
    <xf numFmtId="175" fontId="50" fillId="0" borderId="0" xfId="25" applyNumberFormat="1" applyFont="1" applyAlignment="1">
      <alignment vertical="top"/>
      <protection/>
    </xf>
    <xf numFmtId="175" fontId="50" fillId="0" borderId="0" xfId="25" applyNumberFormat="1" applyFont="1" applyAlignment="1">
      <alignment horizontal="left" vertical="center" wrapText="1" indent="6"/>
      <protection/>
    </xf>
    <xf numFmtId="175" fontId="50" fillId="0" borderId="0" xfId="25" applyNumberFormat="1" applyFont="1">
      <alignment/>
      <protection/>
    </xf>
    <xf numFmtId="164" fontId="50" fillId="0" borderId="0" xfId="25" applyNumberFormat="1" applyFont="1">
      <alignment/>
      <protection/>
    </xf>
    <xf numFmtId="170" fontId="50" fillId="0" borderId="0" xfId="799" applyNumberFormat="1" applyFont="1" applyAlignment="1">
      <alignment/>
    </xf>
    <xf numFmtId="175" fontId="60" fillId="0" borderId="0" xfId="25" applyNumberFormat="1" applyFont="1">
      <alignment/>
      <protection/>
    </xf>
    <xf numFmtId="175" fontId="51" fillId="0" borderId="0" xfId="25" applyNumberFormat="1" applyFont="1" applyAlignment="1">
      <alignment horizontal="center" vertical="center"/>
      <protection/>
    </xf>
    <xf numFmtId="175" fontId="51" fillId="0" borderId="0" xfId="25" applyNumberFormat="1" applyFont="1" applyAlignment="1">
      <alignment horizontal="left" vertical="center" indent="1"/>
      <protection/>
    </xf>
    <xf numFmtId="164" fontId="50" fillId="0" borderId="0" xfId="25" applyNumberFormat="1" applyFont="1" applyAlignment="1">
      <alignment horizontal="right" vertical="center"/>
      <protection/>
    </xf>
    <xf numFmtId="174" fontId="51" fillId="0" borderId="0" xfId="25" applyNumberFormat="1" applyFont="1" applyAlignment="1">
      <alignment vertical="center"/>
      <protection/>
    </xf>
    <xf numFmtId="172" fontId="50" fillId="0" borderId="0" xfId="25" applyFont="1" applyAlignment="1">
      <alignment horizontal="left" vertical="center" wrapText="1" indent="1"/>
      <protection/>
    </xf>
    <xf numFmtId="172" fontId="51" fillId="0" borderId="0" xfId="0" applyFont="1" applyAlignment="1">
      <alignment horizontal="left" vertical="center"/>
    </xf>
    <xf numFmtId="172" fontId="51" fillId="0" borderId="0" xfId="25" applyFont="1" applyAlignment="1">
      <alignment horizontal="left" vertical="center" wrapText="1" indent="1"/>
      <protection/>
    </xf>
    <xf numFmtId="172" fontId="50" fillId="0" borderId="0" xfId="25" applyFont="1" applyAlignment="1">
      <alignment horizontal="left" vertical="center" wrapText="1" indent="2"/>
      <protection/>
    </xf>
    <xf numFmtId="172" fontId="50" fillId="0" borderId="0" xfId="25" applyFont="1" applyAlignment="1">
      <alignment horizontal="left" vertical="center" wrapText="1" indent="3"/>
      <protection/>
    </xf>
    <xf numFmtId="175" fontId="51" fillId="0" borderId="0" xfId="0" applyNumberFormat="1" applyFont="1" applyAlignment="1">
      <alignment horizontal="left"/>
    </xf>
    <xf numFmtId="175" fontId="50" fillId="0" borderId="0" xfId="0" applyNumberFormat="1" applyFont="1" applyAlignment="1">
      <alignment horizontal="left" indent="1"/>
    </xf>
    <xf numFmtId="176" fontId="120" fillId="0" borderId="0" xfId="27" applyNumberFormat="1" applyFont="1" applyAlignment="1">
      <alignment horizontal="left"/>
      <protection/>
    </xf>
    <xf numFmtId="175" fontId="50" fillId="0" borderId="0" xfId="25" applyNumberFormat="1" applyFont="1" applyAlignment="1">
      <alignment horizontal="left" vertical="center" indent="1"/>
      <protection/>
    </xf>
    <xf numFmtId="172" fontId="50" fillId="0" borderId="26" xfId="25" applyFont="1" applyBorder="1" applyAlignment="1">
      <alignment horizontal="left" vertical="center" wrapText="1" indent="3"/>
      <protection/>
    </xf>
    <xf numFmtId="172" fontId="51" fillId="0" borderId="0" xfId="25" applyFont="1" applyAlignment="1">
      <alignment horizontal="left" vertical="center" wrapText="1" indent="2"/>
      <protection/>
    </xf>
    <xf numFmtId="175" fontId="50" fillId="0" borderId="0" xfId="18" applyNumberFormat="1" applyFont="1">
      <alignment/>
      <protection/>
    </xf>
    <xf numFmtId="174" fontId="50" fillId="0" borderId="0" xfId="25" applyNumberFormat="1" applyFont="1" applyAlignment="1">
      <alignment vertical="center"/>
      <protection/>
    </xf>
    <xf numFmtId="174" fontId="50" fillId="0" borderId="0" xfId="25" applyNumberFormat="1" applyFont="1" applyAlignment="1">
      <alignment horizontal="right" vertical="center"/>
      <protection/>
    </xf>
    <xf numFmtId="200" fontId="50" fillId="0" borderId="0" xfId="25" applyNumberFormat="1" applyFont="1" applyAlignment="1">
      <alignment horizontal="right" vertical="center"/>
      <protection/>
    </xf>
    <xf numFmtId="0" fontId="61" fillId="0" borderId="0" xfId="25" applyNumberFormat="1" applyFont="1">
      <alignment/>
      <protection/>
    </xf>
    <xf numFmtId="175" fontId="49" fillId="0" borderId="0" xfId="25" applyNumberFormat="1" applyFont="1" applyAlignment="1">
      <alignment vertical="center"/>
      <protection/>
    </xf>
    <xf numFmtId="0" fontId="49" fillId="0" borderId="0" xfId="25" applyNumberFormat="1" applyFont="1" applyAlignment="1">
      <alignment vertical="center"/>
      <protection/>
    </xf>
    <xf numFmtId="0" fontId="51" fillId="0" borderId="0" xfId="25" applyNumberFormat="1" applyFont="1" applyAlignment="1">
      <alignment horizontal="center" vertical="center"/>
      <protection/>
    </xf>
    <xf numFmtId="175" fontId="61" fillId="0" borderId="0" xfId="25" applyNumberFormat="1" applyFont="1" applyAlignment="1">
      <alignment vertical="center"/>
      <protection/>
    </xf>
    <xf numFmtId="175" fontId="50" fillId="0" borderId="0" xfId="25" applyNumberFormat="1" applyFont="1" applyAlignment="1">
      <alignment vertical="center" wrapText="1"/>
      <protection/>
    </xf>
    <xf numFmtId="181" fontId="50" fillId="0" borderId="0" xfId="454" applyNumberFormat="1" applyFont="1" applyAlignment="1">
      <alignment vertical="center"/>
    </xf>
    <xf numFmtId="164" fontId="51" fillId="0" borderId="23" xfId="25" applyNumberFormat="1" applyFont="1" applyBorder="1" applyAlignment="1">
      <alignment vertical="center"/>
      <protection/>
    </xf>
    <xf numFmtId="0" fontId="61" fillId="61" borderId="0" xfId="15" applyNumberFormat="1" applyFont="1" applyFill="1" applyAlignment="1">
      <alignment vertical="center"/>
      <protection/>
    </xf>
    <xf numFmtId="175" fontId="50" fillId="61" borderId="0" xfId="15" applyNumberFormat="1" applyFont="1" applyFill="1" applyAlignment="1">
      <alignment vertical="center"/>
      <protection/>
    </xf>
    <xf numFmtId="175" fontId="50" fillId="0" borderId="0" xfId="15" applyNumberFormat="1" applyFont="1" applyAlignment="1">
      <alignment vertical="center"/>
      <protection/>
    </xf>
    <xf numFmtId="175" fontId="50" fillId="61" borderId="0" xfId="25" applyNumberFormat="1" applyFont="1" applyFill="1" applyAlignment="1">
      <alignment vertical="center" wrapText="1"/>
      <protection/>
    </xf>
    <xf numFmtId="181" fontId="50" fillId="0" borderId="23" xfId="454" applyNumberFormat="1" applyFont="1" applyBorder="1" applyAlignment="1">
      <alignment vertical="center"/>
    </xf>
    <xf numFmtId="9" fontId="50" fillId="0" borderId="0" xfId="799" applyFont="1" applyAlignment="1">
      <alignment vertical="center"/>
    </xf>
    <xf numFmtId="171" fontId="51" fillId="0" borderId="0" xfId="799" applyNumberFormat="1" applyFont="1" applyAlignment="1">
      <alignment vertical="center"/>
    </xf>
    <xf numFmtId="167" fontId="51" fillId="0" borderId="0" xfId="25" applyNumberFormat="1" applyFont="1" applyAlignment="1">
      <alignment vertical="center"/>
      <protection/>
    </xf>
    <xf numFmtId="170" fontId="51" fillId="0" borderId="0" xfId="25" applyNumberFormat="1" applyFont="1" applyAlignment="1">
      <alignment vertical="center"/>
      <protection/>
    </xf>
    <xf numFmtId="175" fontId="61" fillId="0" borderId="0" xfId="25" applyNumberFormat="1" applyFont="1">
      <alignment/>
      <protection/>
    </xf>
    <xf numFmtId="169" fontId="114" fillId="0" borderId="0" xfId="454" applyNumberFormat="1" applyFont="1" applyAlignment="1">
      <alignment vertical="center"/>
    </xf>
    <xf numFmtId="0" fontId="114" fillId="0" borderId="23" xfId="454" applyNumberFormat="1" applyFont="1" applyBorder="1" applyAlignment="1">
      <alignment vertical="center"/>
    </xf>
    <xf numFmtId="175" fontId="50" fillId="0" borderId="0" xfId="15" applyNumberFormat="1" applyFont="1">
      <alignment/>
      <protection/>
    </xf>
    <xf numFmtId="1" fontId="61" fillId="0" borderId="0" xfId="15" applyNumberFormat="1" applyFont="1">
      <alignment/>
      <protection/>
    </xf>
    <xf numFmtId="1" fontId="50" fillId="0" borderId="0" xfId="15" applyNumberFormat="1" applyFont="1">
      <alignment/>
      <protection/>
    </xf>
    <xf numFmtId="179" fontId="119" fillId="0" borderId="0" xfId="15" applyNumberFormat="1" applyFont="1" applyAlignment="1">
      <alignment horizontal="left"/>
      <protection/>
    </xf>
    <xf numFmtId="0" fontId="50" fillId="0" borderId="0" xfId="15" applyNumberFormat="1" applyFont="1">
      <alignment/>
      <protection/>
    </xf>
    <xf numFmtId="179" fontId="119" fillId="0" borderId="0" xfId="15" applyNumberFormat="1" applyFont="1" applyAlignment="1">
      <alignment horizontal="left" vertical="center"/>
      <protection/>
    </xf>
    <xf numFmtId="0" fontId="50" fillId="0" borderId="0" xfId="15" applyNumberFormat="1" applyFont="1" applyAlignment="1">
      <alignment vertical="center"/>
      <protection/>
    </xf>
    <xf numFmtId="0" fontId="51" fillId="0" borderId="0" xfId="15" applyNumberFormat="1" applyFont="1" applyAlignment="1">
      <alignment horizontal="centerContinuous" vertical="center"/>
      <protection/>
    </xf>
    <xf numFmtId="0" fontId="50" fillId="0" borderId="0" xfId="15" applyNumberFormat="1" applyFont="1" applyAlignment="1">
      <alignment horizontal="centerContinuous" vertical="center"/>
      <protection/>
    </xf>
    <xf numFmtId="168" fontId="50" fillId="0" borderId="0" xfId="637" applyNumberFormat="1" applyFont="1" applyAlignment="1">
      <alignment vertical="center"/>
    </xf>
    <xf numFmtId="172" fontId="50" fillId="0" borderId="0" xfId="27" applyFont="1" applyAlignment="1">
      <alignment horizontal="left" vertical="center" wrapText="1" indent="6"/>
      <protection/>
    </xf>
    <xf numFmtId="167" fontId="50" fillId="0" borderId="0" xfId="15" applyNumberFormat="1" applyFont="1" applyAlignment="1">
      <alignment vertical="center"/>
      <protection/>
    </xf>
    <xf numFmtId="164" fontId="50" fillId="0" borderId="0" xfId="15" applyNumberFormat="1" applyFont="1" applyAlignment="1">
      <alignment vertical="center"/>
      <protection/>
    </xf>
    <xf numFmtId="171" fontId="50" fillId="0" borderId="0" xfId="799" applyNumberFormat="1" applyFont="1" applyAlignment="1">
      <alignment vertical="center"/>
    </xf>
    <xf numFmtId="173" fontId="51" fillId="0" borderId="0" xfId="15" applyNumberFormat="1" applyFont="1" applyAlignment="1">
      <alignment vertical="center"/>
      <protection/>
    </xf>
    <xf numFmtId="170" fontId="62" fillId="0" borderId="0" xfId="799" applyNumberFormat="1" applyFont="1" applyAlignment="1">
      <alignment vertical="center"/>
    </xf>
    <xf numFmtId="164" fontId="114" fillId="0" borderId="23" xfId="25" applyNumberFormat="1" applyFont="1" applyBorder="1" applyAlignment="1">
      <alignment vertical="center"/>
      <protection/>
    </xf>
    <xf numFmtId="175" fontId="61" fillId="0" borderId="0" xfId="15" applyNumberFormat="1" applyFont="1">
      <alignment/>
      <protection/>
    </xf>
    <xf numFmtId="175" fontId="51" fillId="0" borderId="0" xfId="15" applyNumberFormat="1" applyFont="1">
      <alignment/>
      <protection/>
    </xf>
    <xf numFmtId="175" fontId="51" fillId="0" borderId="0" xfId="15" applyNumberFormat="1" applyFont="1" applyAlignment="1">
      <alignment horizontal="center"/>
      <protection/>
    </xf>
    <xf numFmtId="0" fontId="51" fillId="0" borderId="0" xfId="15" applyNumberFormat="1" applyFont="1">
      <alignment/>
      <protection/>
    </xf>
    <xf numFmtId="164" fontId="51" fillId="0" borderId="0" xfId="25" applyNumberFormat="1" applyFont="1">
      <alignment/>
      <protection/>
    </xf>
    <xf numFmtId="170" fontId="51" fillId="0" borderId="0" xfId="799" applyNumberFormat="1" applyFont="1" applyAlignment="1">
      <alignment/>
    </xf>
    <xf numFmtId="175" fontId="51" fillId="0" borderId="23" xfId="25" applyNumberFormat="1" applyFont="1" applyBorder="1">
      <alignment/>
      <protection/>
    </xf>
    <xf numFmtId="0" fontId="49" fillId="0" borderId="0" xfId="15" applyNumberFormat="1" applyFont="1" applyAlignment="1">
      <alignment vertical="center"/>
      <protection/>
    </xf>
    <xf numFmtId="175" fontId="51" fillId="0" borderId="0" xfId="25" applyNumberFormat="1" applyFont="1" applyAlignment="1">
      <alignment horizontal="left" indent="2"/>
      <protection/>
    </xf>
    <xf numFmtId="0" fontId="61" fillId="0" borderId="0" xfId="18" applyNumberFormat="1" applyFont="1" applyAlignment="1">
      <alignment horizontal="center"/>
      <protection/>
    </xf>
    <xf numFmtId="175" fontId="50" fillId="0" borderId="23" xfId="25" applyNumberFormat="1" applyFont="1" applyBorder="1">
      <alignment/>
      <protection/>
    </xf>
    <xf numFmtId="164" fontId="50" fillId="0" borderId="23" xfId="25" applyNumberFormat="1" applyFont="1" applyBorder="1">
      <alignment/>
      <protection/>
    </xf>
    <xf numFmtId="164" fontId="50" fillId="0" borderId="0" xfId="15" applyNumberFormat="1" applyFont="1">
      <alignment/>
      <protection/>
    </xf>
    <xf numFmtId="0" fontId="114" fillId="0" borderId="0" xfId="25" applyNumberFormat="1" applyFont="1" applyAlignment="1">
      <alignment vertical="center"/>
      <protection/>
    </xf>
    <xf numFmtId="0" fontId="119" fillId="0" borderId="0" xfId="15" applyNumberFormat="1" applyFont="1">
      <alignment/>
      <protection/>
    </xf>
    <xf numFmtId="1" fontId="119" fillId="0" borderId="0" xfId="15" applyNumberFormat="1" applyFont="1">
      <alignment/>
      <protection/>
    </xf>
    <xf numFmtId="175" fontId="119" fillId="0" borderId="0" xfId="15" applyNumberFormat="1" applyFont="1">
      <alignment/>
      <protection/>
    </xf>
    <xf numFmtId="0" fontId="51" fillId="0" borderId="0" xfId="15" applyNumberFormat="1" applyFont="1" applyAlignment="1">
      <alignment horizontal="center"/>
      <protection/>
    </xf>
    <xf numFmtId="0" fontId="49" fillId="0" borderId="0" xfId="15" applyNumberFormat="1" applyFont="1">
      <alignment/>
      <protection/>
    </xf>
    <xf numFmtId="175" fontId="50" fillId="0" borderId="0" xfId="25" applyNumberFormat="1" applyFont="1" applyAlignment="1">
      <alignment horizontal="left" indent="4"/>
      <protection/>
    </xf>
    <xf numFmtId="166" fontId="51" fillId="0" borderId="0" xfId="15" applyNumberFormat="1" applyFont="1">
      <alignment/>
      <protection/>
    </xf>
    <xf numFmtId="166" fontId="50" fillId="0" borderId="0" xfId="15" applyNumberFormat="1" applyFont="1">
      <alignment/>
      <protection/>
    </xf>
    <xf numFmtId="175" fontId="50" fillId="0" borderId="0" xfId="15" applyNumberFormat="1" applyFont="1" applyAlignment="1">
      <alignment vertical="center" wrapText="1"/>
      <protection/>
    </xf>
    <xf numFmtId="0" fontId="118" fillId="0" borderId="0" xfId="15" applyNumberFormat="1" applyFont="1">
      <alignment/>
      <protection/>
    </xf>
    <xf numFmtId="1" fontId="118" fillId="0" borderId="0" xfId="15" applyNumberFormat="1" applyFont="1">
      <alignment/>
      <protection/>
    </xf>
    <xf numFmtId="175" fontId="118" fillId="0" borderId="0" xfId="15" applyNumberFormat="1" applyFont="1">
      <alignment/>
      <protection/>
    </xf>
    <xf numFmtId="0" fontId="118" fillId="0" borderId="0" xfId="15" applyNumberFormat="1" applyFont="1" applyAlignment="1">
      <alignment vertical="center"/>
      <protection/>
    </xf>
    <xf numFmtId="175" fontId="51" fillId="0" borderId="0" xfId="25" applyNumberFormat="1" applyFont="1" applyAlignment="1">
      <alignment horizontal="center"/>
      <protection/>
    </xf>
    <xf numFmtId="175" fontId="51" fillId="0" borderId="23" xfId="25" applyNumberFormat="1" applyFont="1" applyBorder="1" applyAlignment="1">
      <alignment vertical="center"/>
      <protection/>
    </xf>
    <xf numFmtId="167" fontId="50" fillId="0" borderId="0" xfId="25" applyNumberFormat="1" applyFont="1" applyAlignment="1">
      <alignment vertical="center"/>
      <protection/>
    </xf>
    <xf numFmtId="175" fontId="50" fillId="0" borderId="23" xfId="25" applyNumberFormat="1" applyFont="1" applyBorder="1" applyAlignment="1">
      <alignment vertical="center"/>
      <protection/>
    </xf>
    <xf numFmtId="9" fontId="50" fillId="0" borderId="0" xfId="15" applyNumberFormat="1" applyFont="1" applyAlignment="1">
      <alignment vertical="center"/>
      <protection/>
    </xf>
    <xf numFmtId="180" fontId="50" fillId="0" borderId="0" xfId="0" applyNumberFormat="1" applyFont="1" applyAlignment="1">
      <alignment/>
    </xf>
    <xf numFmtId="175" fontId="49" fillId="0" borderId="0" xfId="15" applyNumberFormat="1" applyFont="1" applyAlignment="1">
      <alignment vertical="center"/>
      <protection/>
    </xf>
    <xf numFmtId="175" fontId="60" fillId="0" borderId="0" xfId="15" applyNumberFormat="1" applyFont="1" applyAlignment="1">
      <alignment vertical="center"/>
      <protection/>
    </xf>
    <xf numFmtId="175" fontId="51" fillId="0" borderId="0" xfId="15" applyNumberFormat="1" applyFont="1" applyAlignment="1">
      <alignment horizontal="centerContinuous" vertical="center"/>
      <protection/>
    </xf>
    <xf numFmtId="175" fontId="50" fillId="0" borderId="0" xfId="15" applyNumberFormat="1" applyFont="1" applyAlignment="1">
      <alignment horizontal="centerContinuous" vertical="center"/>
      <protection/>
    </xf>
    <xf numFmtId="175" fontId="61" fillId="0" borderId="0" xfId="15" applyNumberFormat="1" applyFont="1" applyAlignment="1">
      <alignment vertical="center"/>
      <protection/>
    </xf>
    <xf numFmtId="0" fontId="61" fillId="0" borderId="0" xfId="15" applyNumberFormat="1" applyFont="1" applyAlignment="1">
      <alignment vertical="center"/>
      <protection/>
    </xf>
    <xf numFmtId="0" fontId="51" fillId="0" borderId="0" xfId="25" applyNumberFormat="1" applyFont="1" applyAlignment="1">
      <alignment vertical="center"/>
      <protection/>
    </xf>
    <xf numFmtId="0" fontId="50" fillId="0" borderId="0" xfId="799" applyNumberFormat="1" applyFont="1" applyAlignment="1">
      <alignment vertical="center"/>
    </xf>
    <xf numFmtId="166" fontId="51" fillId="0" borderId="0" xfId="15" applyNumberFormat="1" applyFont="1" applyAlignment="1">
      <alignment vertical="center"/>
      <protection/>
    </xf>
    <xf numFmtId="172" fontId="50" fillId="0" borderId="0" xfId="15" applyFont="1" applyAlignment="1">
      <alignment vertical="center" wrapText="1"/>
      <protection/>
    </xf>
    <xf numFmtId="172" fontId="50" fillId="0" borderId="0" xfId="15" applyFont="1" applyAlignment="1" quotePrefix="1">
      <alignment vertical="center" wrapText="1"/>
      <protection/>
    </xf>
    <xf numFmtId="1" fontId="61" fillId="0" borderId="0" xfId="25" applyNumberFormat="1" applyFont="1">
      <alignment/>
      <protection/>
    </xf>
    <xf numFmtId="164" fontId="50" fillId="0" borderId="0" xfId="25" applyNumberFormat="1" applyFont="1" applyAlignment="1">
      <alignment vertical="center" wrapText="1"/>
      <protection/>
    </xf>
    <xf numFmtId="0" fontId="61" fillId="0" borderId="0" xfId="25" applyNumberFormat="1" applyFont="1" applyAlignment="1">
      <alignment vertical="center"/>
      <protection/>
    </xf>
    <xf numFmtId="183" fontId="50" fillId="0" borderId="0" xfId="454" applyNumberFormat="1" applyFont="1" applyAlignment="1">
      <alignment vertical="center"/>
    </xf>
    <xf numFmtId="165" fontId="50" fillId="0" borderId="0" xfId="454" applyFont="1" applyAlignment="1">
      <alignment vertical="center"/>
    </xf>
    <xf numFmtId="172" fontId="50" fillId="0" borderId="0" xfId="25" applyFont="1" applyAlignment="1">
      <alignment vertical="top"/>
      <protection/>
    </xf>
    <xf numFmtId="172" fontId="50" fillId="0" borderId="0" xfId="25" applyFont="1" applyAlignment="1">
      <alignment horizontal="left" vertical="top"/>
      <protection/>
    </xf>
    <xf numFmtId="175" fontId="50" fillId="0" borderId="27" xfId="25" applyNumberFormat="1" applyFont="1" applyBorder="1">
      <alignment/>
      <protection/>
    </xf>
    <xf numFmtId="167" fontId="50" fillId="0" borderId="28" xfId="25" applyNumberFormat="1" applyFont="1" applyBorder="1">
      <alignment/>
      <protection/>
    </xf>
    <xf numFmtId="164" fontId="50" fillId="0" borderId="28" xfId="25" applyNumberFormat="1" applyFont="1" applyBorder="1">
      <alignment/>
      <protection/>
    </xf>
    <xf numFmtId="175" fontId="50" fillId="0" borderId="28" xfId="25" applyNumberFormat="1" applyFont="1" applyBorder="1">
      <alignment/>
      <protection/>
    </xf>
    <xf numFmtId="175" fontId="50" fillId="0" borderId="29" xfId="25" applyNumberFormat="1" applyFont="1" applyBorder="1">
      <alignment/>
      <protection/>
    </xf>
    <xf numFmtId="175" fontId="50" fillId="0" borderId="25" xfId="25" applyNumberFormat="1" applyFont="1" applyBorder="1">
      <alignment/>
      <protection/>
    </xf>
    <xf numFmtId="166" fontId="50" fillId="0" borderId="27" xfId="25" applyNumberFormat="1" applyFont="1" applyBorder="1">
      <alignment/>
      <protection/>
    </xf>
    <xf numFmtId="166" fontId="50" fillId="0" borderId="28" xfId="25" applyNumberFormat="1" applyFont="1" applyBorder="1">
      <alignment/>
      <protection/>
    </xf>
    <xf numFmtId="166" fontId="50" fillId="0" borderId="29" xfId="25" applyNumberFormat="1" applyFont="1" applyBorder="1">
      <alignment/>
      <protection/>
    </xf>
    <xf numFmtId="166" fontId="50" fillId="0" borderId="25" xfId="25" applyNumberFormat="1" applyFont="1" applyBorder="1">
      <alignment/>
      <protection/>
    </xf>
    <xf numFmtId="166" fontId="50" fillId="0" borderId="0" xfId="25" applyNumberFormat="1" applyFont="1">
      <alignment/>
      <protection/>
    </xf>
    <xf numFmtId="166" fontId="50" fillId="0" borderId="23" xfId="25" applyNumberFormat="1" applyFont="1" applyBorder="1">
      <alignment/>
      <protection/>
    </xf>
    <xf numFmtId="166" fontId="50" fillId="0" borderId="30" xfId="25" applyNumberFormat="1" applyFont="1" applyBorder="1">
      <alignment/>
      <protection/>
    </xf>
    <xf numFmtId="166" fontId="50" fillId="0" borderId="31" xfId="25" applyNumberFormat="1" applyFont="1" applyBorder="1">
      <alignment/>
      <protection/>
    </xf>
    <xf numFmtId="166" fontId="50" fillId="0" borderId="32" xfId="25" applyNumberFormat="1" applyFont="1" applyBorder="1">
      <alignment/>
      <protection/>
    </xf>
    <xf numFmtId="170" fontId="62" fillId="0" borderId="0" xfId="799" applyNumberFormat="1" applyFont="1" applyAlignment="1">
      <alignment/>
    </xf>
    <xf numFmtId="175" fontId="62" fillId="0" borderId="0" xfId="25" applyNumberFormat="1" applyFont="1">
      <alignment/>
      <protection/>
    </xf>
    <xf numFmtId="175" fontId="50" fillId="0" borderId="30" xfId="25" applyNumberFormat="1" applyFont="1" applyBorder="1">
      <alignment/>
      <protection/>
    </xf>
    <xf numFmtId="175" fontId="50" fillId="0" borderId="31" xfId="25" applyNumberFormat="1" applyFont="1" applyBorder="1">
      <alignment/>
      <protection/>
    </xf>
    <xf numFmtId="175" fontId="50" fillId="0" borderId="32" xfId="25" applyNumberFormat="1" applyFont="1" applyBorder="1">
      <alignment/>
      <protection/>
    </xf>
    <xf numFmtId="0" fontId="61" fillId="0" borderId="0" xfId="25" applyNumberFormat="1" applyFont="1" applyAlignment="1">
      <alignment horizontal="left"/>
      <protection/>
    </xf>
    <xf numFmtId="0" fontId="50" fillId="0" borderId="0" xfId="637" applyNumberFormat="1" applyFont="1" applyAlignment="1">
      <alignment/>
    </xf>
    <xf numFmtId="0" fontId="61" fillId="0" borderId="0" xfId="25" applyNumberFormat="1" applyFont="1" applyAlignment="1">
      <alignment horizontal="left" vertical="center"/>
      <protection/>
    </xf>
    <xf numFmtId="0" fontId="63" fillId="0" borderId="0" xfId="25" applyNumberFormat="1" applyFont="1" applyAlignment="1">
      <alignment vertical="center"/>
      <protection/>
    </xf>
    <xf numFmtId="0" fontId="49" fillId="0" borderId="0" xfId="25" applyNumberFormat="1" applyFont="1" applyAlignment="1">
      <alignment horizontal="left" vertical="center"/>
      <protection/>
    </xf>
    <xf numFmtId="166" fontId="51" fillId="0" borderId="0" xfId="25" applyNumberFormat="1" applyFont="1" applyAlignment="1">
      <alignment vertical="center"/>
      <protection/>
    </xf>
    <xf numFmtId="166" fontId="50" fillId="0" borderId="0" xfId="25" applyNumberFormat="1" applyFont="1" applyAlignment="1">
      <alignment vertical="center"/>
      <protection/>
    </xf>
    <xf numFmtId="172" fontId="51" fillId="0" borderId="0" xfId="25" applyFont="1" applyAlignment="1">
      <alignment horizontal="center" vertical="center"/>
      <protection/>
    </xf>
    <xf numFmtId="172" fontId="51" fillId="0" borderId="0" xfId="25" applyFont="1" applyAlignment="1">
      <alignment vertical="center"/>
      <protection/>
    </xf>
    <xf numFmtId="164" fontId="51" fillId="0" borderId="0" xfId="25" applyNumberFormat="1" applyFont="1" applyAlignment="1">
      <alignment horizontal="left" vertical="center" indent="2"/>
      <protection/>
    </xf>
    <xf numFmtId="172" fontId="50" fillId="0" borderId="0" xfId="25" applyFont="1" applyAlignment="1">
      <alignment horizontal="left" vertical="center" indent="2"/>
      <protection/>
    </xf>
    <xf numFmtId="172" fontId="51" fillId="0" borderId="0" xfId="25" applyFont="1" applyAlignment="1">
      <alignment horizontal="left" vertical="center" indent="2"/>
      <protection/>
    </xf>
    <xf numFmtId="172" fontId="54" fillId="0" borderId="0" xfId="25" applyFont="1" applyAlignment="1">
      <alignment vertical="center"/>
      <protection/>
    </xf>
    <xf numFmtId="172" fontId="50" fillId="0" borderId="0" xfId="25" applyFont="1" applyAlignment="1">
      <alignment horizontal="left" vertical="center" indent="4"/>
      <protection/>
    </xf>
    <xf numFmtId="164" fontId="50" fillId="0" borderId="0" xfId="25" applyNumberFormat="1" applyFont="1" applyAlignment="1">
      <alignment horizontal="left" vertical="center" indent="2"/>
      <protection/>
    </xf>
    <xf numFmtId="172" fontId="50" fillId="0" borderId="0" xfId="25" applyFont="1" applyAlignment="1">
      <alignment vertical="center" wrapText="1"/>
      <protection/>
    </xf>
    <xf numFmtId="169" fontId="50" fillId="0" borderId="0" xfId="637" applyNumberFormat="1" applyFont="1" applyAlignment="1">
      <alignment/>
    </xf>
    <xf numFmtId="43" fontId="50" fillId="0" borderId="0" xfId="637" applyFont="1" applyAlignment="1">
      <alignment/>
    </xf>
    <xf numFmtId="172" fontId="61" fillId="0" borderId="0" xfId="25" applyFont="1">
      <alignment/>
      <protection/>
    </xf>
    <xf numFmtId="172" fontId="51" fillId="0" borderId="0" xfId="25" applyFont="1" applyAlignment="1">
      <alignment horizontal="centerContinuous" vertical="center" wrapText="1"/>
      <protection/>
    </xf>
    <xf numFmtId="172" fontId="50" fillId="0" borderId="0" xfId="25" applyFont="1" applyAlignment="1">
      <alignment horizontal="centerContinuous" vertical="center"/>
      <protection/>
    </xf>
    <xf numFmtId="172" fontId="50" fillId="0" borderId="0" xfId="25" applyFont="1" applyAlignment="1">
      <alignment horizontal="left" vertical="center"/>
      <protection/>
    </xf>
    <xf numFmtId="170" fontId="51" fillId="0" borderId="0" xfId="799" applyNumberFormat="1" applyFont="1" applyAlignment="1">
      <alignment horizontal="center" vertical="center"/>
    </xf>
    <xf numFmtId="170" fontId="51" fillId="63" borderId="0" xfId="799" applyNumberFormat="1" applyFont="1" applyFill="1" applyAlignment="1">
      <alignment horizontal="center" vertical="center"/>
    </xf>
    <xf numFmtId="169" fontId="50" fillId="0" borderId="0" xfId="637" applyNumberFormat="1" applyFont="1" applyAlignment="1">
      <alignment vertical="center"/>
    </xf>
    <xf numFmtId="170" fontId="50" fillId="0" borderId="0" xfId="799" applyNumberFormat="1" applyFont="1" applyAlignment="1">
      <alignment horizontal="center" vertical="center"/>
    </xf>
    <xf numFmtId="191" fontId="50" fillId="0" borderId="0" xfId="799" applyNumberFormat="1" applyFont="1" applyAlignment="1">
      <alignment horizontal="right" vertical="center"/>
    </xf>
    <xf numFmtId="182" fontId="61" fillId="61" borderId="0" xfId="25" applyNumberFormat="1" applyFont="1" applyFill="1">
      <alignment/>
      <protection/>
    </xf>
    <xf numFmtId="182" fontId="58" fillId="61" borderId="0" xfId="25" applyNumberFormat="1" applyFont="1" applyFill="1" applyAlignment="1">
      <alignment horizontal="center" vertical="center"/>
      <protection/>
    </xf>
    <xf numFmtId="182" fontId="50" fillId="61" borderId="0" xfId="25" applyNumberFormat="1" applyFont="1" applyFill="1" applyAlignment="1">
      <alignment vertical="center"/>
      <protection/>
    </xf>
    <xf numFmtId="182" fontId="50" fillId="61" borderId="0" xfId="25" applyNumberFormat="1" applyFont="1" applyFill="1">
      <alignment/>
      <protection/>
    </xf>
    <xf numFmtId="182" fontId="61" fillId="0" borderId="0" xfId="25" applyNumberFormat="1" applyFont="1" applyAlignment="1">
      <alignment horizontal="left"/>
      <protection/>
    </xf>
    <xf numFmtId="182" fontId="50" fillId="0" borderId="0" xfId="25" applyNumberFormat="1" applyFont="1">
      <alignment/>
      <protection/>
    </xf>
    <xf numFmtId="182" fontId="50" fillId="0" borderId="0" xfId="25" applyNumberFormat="1" applyFont="1" applyAlignment="1">
      <alignment vertical="center"/>
      <protection/>
    </xf>
    <xf numFmtId="182" fontId="61" fillId="0" borderId="0" xfId="25" applyNumberFormat="1" applyFont="1" applyAlignment="1">
      <alignment horizontal="left" vertical="center"/>
      <protection/>
    </xf>
    <xf numFmtId="182" fontId="51" fillId="0" borderId="0" xfId="25" applyNumberFormat="1" applyFont="1" applyAlignment="1">
      <alignment horizontal="centerContinuous" vertical="center"/>
      <protection/>
    </xf>
    <xf numFmtId="182" fontId="50" fillId="0" borderId="0" xfId="17" applyNumberFormat="1" applyFont="1" applyAlignment="1">
      <alignment horizontal="left" vertical="center"/>
      <protection/>
    </xf>
    <xf numFmtId="182" fontId="50" fillId="0" borderId="0" xfId="17" applyNumberFormat="1" applyFont="1" applyAlignment="1">
      <alignment vertical="center"/>
      <protection/>
    </xf>
    <xf numFmtId="182" fontId="63" fillId="0" borderId="0" xfId="25" applyNumberFormat="1" applyFont="1" applyAlignment="1">
      <alignment vertical="center"/>
      <protection/>
    </xf>
    <xf numFmtId="192" fontId="50" fillId="0" borderId="0" xfId="454" applyNumberFormat="1" applyFont="1" applyAlignment="1">
      <alignment horizontal="right" vertical="center"/>
    </xf>
    <xf numFmtId="182" fontId="51" fillId="0" borderId="0" xfId="17" applyNumberFormat="1" applyFont="1" applyAlignment="1">
      <alignment vertical="center"/>
      <protection/>
    </xf>
    <xf numFmtId="182" fontId="49" fillId="0" borderId="0" xfId="25" applyNumberFormat="1" applyFont="1" applyAlignment="1">
      <alignment horizontal="left" vertical="center"/>
      <protection/>
    </xf>
    <xf numFmtId="164" fontId="51" fillId="0" borderId="0" xfId="17" applyNumberFormat="1" applyFont="1" applyAlignment="1">
      <alignment horizontal="left" vertical="center"/>
      <protection/>
    </xf>
    <xf numFmtId="164" fontId="51" fillId="0" borderId="0" xfId="17" applyNumberFormat="1" applyFont="1" applyAlignment="1">
      <alignment vertical="center"/>
      <protection/>
    </xf>
    <xf numFmtId="37" fontId="51" fillId="61" borderId="0" xfId="486" applyNumberFormat="1" applyFont="1" applyFill="1" applyAlignment="1">
      <alignment vertical="center"/>
    </xf>
    <xf numFmtId="182" fontId="51" fillId="0" borderId="0" xfId="25" applyNumberFormat="1" applyFont="1" applyAlignment="1">
      <alignment vertical="center"/>
      <protection/>
    </xf>
    <xf numFmtId="182" fontId="50" fillId="0" borderId="0" xfId="17" applyNumberFormat="1" applyFont="1" applyAlignment="1">
      <alignment horizontal="left" vertical="center" indent="4"/>
      <protection/>
    </xf>
    <xf numFmtId="164" fontId="50" fillId="0" borderId="0" xfId="17" applyNumberFormat="1" applyFont="1" applyAlignment="1">
      <alignment vertical="center"/>
      <protection/>
    </xf>
    <xf numFmtId="164" fontId="51" fillId="0" borderId="0" xfId="17" applyNumberFormat="1" applyFont="1" applyAlignment="1">
      <alignment horizontal="center" vertical="center"/>
      <protection/>
    </xf>
    <xf numFmtId="182" fontId="51" fillId="0" borderId="0" xfId="17" applyNumberFormat="1" applyFont="1" applyAlignment="1">
      <alignment horizontal="left" vertical="center"/>
      <protection/>
    </xf>
    <xf numFmtId="164" fontId="51" fillId="0" borderId="0" xfId="17" applyNumberFormat="1" applyFont="1" applyAlignment="1">
      <alignment horizontal="centerContinuous" vertical="center"/>
      <protection/>
    </xf>
    <xf numFmtId="174" fontId="51" fillId="0" borderId="0" xfId="17" applyNumberFormat="1" applyFont="1" applyAlignment="1">
      <alignment vertical="center"/>
      <protection/>
    </xf>
    <xf numFmtId="174" fontId="50" fillId="0" borderId="0" xfId="17" applyNumberFormat="1" applyFont="1" applyAlignment="1">
      <alignment vertical="center"/>
      <protection/>
    </xf>
    <xf numFmtId="164" fontId="50" fillId="0" borderId="0" xfId="17" applyNumberFormat="1" applyFont="1" applyAlignment="1">
      <alignment horizontal="right" vertical="center"/>
      <protection/>
    </xf>
    <xf numFmtId="164" fontId="50" fillId="0" borderId="0" xfId="0" applyNumberFormat="1" applyFont="1" applyAlignment="1">
      <alignment vertical="center"/>
    </xf>
    <xf numFmtId="182" fontId="51" fillId="0" borderId="0" xfId="17" applyNumberFormat="1" applyFont="1" applyAlignment="1">
      <alignment horizontal="left" vertical="center" indent="2"/>
      <protection/>
    </xf>
    <xf numFmtId="182" fontId="61" fillId="61" borderId="0" xfId="25" applyNumberFormat="1" applyFont="1" applyFill="1" applyAlignment="1">
      <alignment horizontal="left"/>
      <protection/>
    </xf>
    <xf numFmtId="182" fontId="50" fillId="0" borderId="0" xfId="17" applyNumberFormat="1" applyFont="1" applyAlignment="1">
      <alignment horizontal="left" vertical="center" indent="3"/>
      <protection/>
    </xf>
    <xf numFmtId="164" fontId="50" fillId="61" borderId="0" xfId="486" applyNumberFormat="1" applyFont="1" applyFill="1" applyAlignment="1">
      <alignment vertical="center"/>
    </xf>
    <xf numFmtId="164" fontId="50" fillId="0" borderId="0" xfId="486" applyNumberFormat="1" applyFont="1" applyAlignment="1">
      <alignment vertical="center"/>
    </xf>
    <xf numFmtId="0" fontId="50" fillId="0" borderId="0" xfId="745" applyFont="1" applyAlignment="1">
      <alignment vertical="center"/>
      <protection/>
    </xf>
    <xf numFmtId="0" fontId="118" fillId="0" borderId="0" xfId="745" applyFont="1" applyAlignment="1">
      <alignment vertical="center"/>
      <protection/>
    </xf>
    <xf numFmtId="174" fontId="51" fillId="0" borderId="0" xfId="17" applyNumberFormat="1" applyFont="1" applyAlignment="1">
      <alignment horizontal="center" vertical="center"/>
      <protection/>
    </xf>
    <xf numFmtId="174" fontId="50" fillId="0" borderId="0" xfId="17" applyNumberFormat="1" applyFont="1" applyAlignment="1">
      <alignment horizontal="center" vertical="center"/>
      <protection/>
    </xf>
    <xf numFmtId="182" fontId="51" fillId="0" borderId="0" xfId="17" applyNumberFormat="1" applyFont="1" applyAlignment="1">
      <alignment horizontal="left" vertical="center" wrapText="1"/>
      <protection/>
    </xf>
    <xf numFmtId="174" fontId="51" fillId="0" borderId="0" xfId="17" applyNumberFormat="1" applyFont="1" applyAlignment="1">
      <alignment horizontal="left" vertical="center"/>
      <protection/>
    </xf>
    <xf numFmtId="174" fontId="50" fillId="0" borderId="0" xfId="17" applyNumberFormat="1" applyFont="1" applyAlignment="1">
      <alignment horizontal="right" vertical="center"/>
      <protection/>
    </xf>
    <xf numFmtId="174" fontId="51" fillId="0" borderId="0" xfId="25" applyNumberFormat="1" applyFont="1" applyAlignment="1">
      <alignment horizontal="right" vertical="center"/>
      <protection/>
    </xf>
    <xf numFmtId="1" fontId="50" fillId="0" borderId="0" xfId="25" applyNumberFormat="1" applyFont="1">
      <alignment/>
      <protection/>
    </xf>
    <xf numFmtId="175" fontId="50" fillId="0" borderId="0" xfId="25" applyNumberFormat="1" applyFont="1" applyAlignment="1" quotePrefix="1">
      <alignment horizontal="left" vertical="center" wrapText="1" indent="2"/>
      <protection/>
    </xf>
    <xf numFmtId="175" fontId="50" fillId="0" borderId="0" xfId="25" applyNumberFormat="1" applyFont="1" applyAlignment="1" quotePrefix="1">
      <alignment horizontal="left" vertical="center" indent="2"/>
      <protection/>
    </xf>
    <xf numFmtId="0" fontId="49" fillId="0" borderId="0" xfId="25" applyNumberFormat="1" applyFont="1" applyAlignment="1">
      <alignment vertical="top"/>
      <protection/>
    </xf>
    <xf numFmtId="175" fontId="50" fillId="0" borderId="0" xfId="25" applyNumberFormat="1" applyFont="1" applyAlignment="1">
      <alignment vertical="top" wrapText="1"/>
      <protection/>
    </xf>
    <xf numFmtId="175" fontId="114" fillId="0" borderId="23" xfId="25" applyNumberFormat="1" applyFont="1" applyBorder="1" applyAlignment="1">
      <alignment vertical="center"/>
      <protection/>
    </xf>
    <xf numFmtId="1" fontId="49" fillId="0" borderId="0" xfId="25" applyNumberFormat="1" applyFont="1">
      <alignment/>
      <protection/>
    </xf>
    <xf numFmtId="1" fontId="61" fillId="0" borderId="0" xfId="25" applyNumberFormat="1" applyFont="1" applyAlignment="1">
      <alignment horizontal="left" vertical="center"/>
      <protection/>
    </xf>
    <xf numFmtId="182" fontId="50" fillId="0" borderId="0" xfId="25" applyNumberFormat="1" applyFont="1" applyAlignment="1">
      <alignment horizontal="centerContinuous" vertical="center"/>
      <protection/>
    </xf>
    <xf numFmtId="1" fontId="49" fillId="0" borderId="0" xfId="25" applyNumberFormat="1" applyFont="1" applyAlignment="1">
      <alignment horizontal="left" vertical="center"/>
      <protection/>
    </xf>
    <xf numFmtId="1" fontId="50" fillId="0" borderId="0" xfId="25" applyNumberFormat="1" applyFont="1" applyAlignment="1">
      <alignment vertical="center"/>
      <protection/>
    </xf>
    <xf numFmtId="1" fontId="64" fillId="0" borderId="0" xfId="25" applyNumberFormat="1" applyFont="1" applyAlignment="1">
      <alignment horizontal="left" vertical="center"/>
      <protection/>
    </xf>
    <xf numFmtId="1" fontId="61" fillId="0" borderId="0" xfId="25" applyNumberFormat="1" applyFont="1" applyAlignment="1">
      <alignment horizontal="left"/>
      <protection/>
    </xf>
    <xf numFmtId="182" fontId="51" fillId="0" borderId="0" xfId="25" applyNumberFormat="1" applyFont="1">
      <alignment/>
      <protection/>
    </xf>
    <xf numFmtId="43" fontId="50" fillId="0" borderId="0" xfId="25" applyNumberFormat="1" applyFont="1">
      <alignment/>
      <protection/>
    </xf>
    <xf numFmtId="1" fontId="49" fillId="0" borderId="0" xfId="25" applyNumberFormat="1" applyFont="1" applyAlignment="1">
      <alignment horizontal="left"/>
      <protection/>
    </xf>
    <xf numFmtId="1" fontId="50" fillId="0" borderId="0" xfId="25" applyNumberFormat="1" applyFont="1" applyAlignment="1">
      <alignment horizontal="left"/>
      <protection/>
    </xf>
    <xf numFmtId="3" fontId="50" fillId="0" borderId="0" xfId="25" applyNumberFormat="1" applyFont="1">
      <alignment/>
      <protection/>
    </xf>
    <xf numFmtId="182" fontId="50" fillId="0" borderId="0" xfId="25" applyNumberFormat="1" applyFont="1" applyAlignment="1">
      <alignment horizontal="left" indent="4"/>
      <protection/>
    </xf>
    <xf numFmtId="175" fontId="50" fillId="0" borderId="0" xfId="25" applyNumberFormat="1" applyFont="1" applyFill="1" applyAlignment="1">
      <alignment horizontal="left" vertical="center" indent="1"/>
      <protection/>
    </xf>
    <xf numFmtId="3" fontId="45" fillId="0" borderId="0" xfId="25" applyNumberFormat="1" applyFont="1" applyBorder="1" applyAlignment="1">
      <alignment horizontal="right"/>
      <protection/>
    </xf>
    <xf numFmtId="3" fontId="46" fillId="0" borderId="0" xfId="25" applyNumberFormat="1" applyFont="1" applyBorder="1" applyAlignment="1">
      <alignment horizontal="right"/>
      <protection/>
    </xf>
    <xf numFmtId="175" fontId="50" fillId="0" borderId="0" xfId="25" applyNumberFormat="1" applyFont="1" applyAlignment="1">
      <alignment horizontal="left" vertical="center" wrapText="1" indent="1"/>
      <protection/>
    </xf>
    <xf numFmtId="172" fontId="51" fillId="0" borderId="0" xfId="25" applyFont="1" applyAlignment="1">
      <alignment vertical="center" wrapText="1"/>
      <protection/>
    </xf>
    <xf numFmtId="178" fontId="50" fillId="0" borderId="0" xfId="27" applyNumberFormat="1" applyFont="1">
      <alignment/>
      <protection/>
    </xf>
    <xf numFmtId="178" fontId="50" fillId="0" borderId="0" xfId="795" applyNumberFormat="1" applyFont="1" applyAlignment="1">
      <alignment horizontal="right"/>
    </xf>
    <xf numFmtId="164" fontId="51" fillId="0" borderId="0" xfId="25" applyNumberFormat="1" applyFont="1" applyFill="1">
      <alignment/>
      <protection/>
    </xf>
    <xf numFmtId="170" fontId="51" fillId="0" borderId="0" xfId="799" applyNumberFormat="1" applyFont="1" applyFill="1" applyAlignment="1">
      <alignment/>
    </xf>
    <xf numFmtId="164" fontId="50" fillId="0" borderId="0" xfId="25" applyNumberFormat="1" applyFont="1" applyFill="1">
      <alignment/>
      <protection/>
    </xf>
    <xf numFmtId="170" fontId="50" fillId="0" borderId="0" xfId="799" applyNumberFormat="1" applyFont="1" applyFill="1" applyAlignment="1">
      <alignment/>
    </xf>
    <xf numFmtId="164" fontId="51" fillId="0" borderId="0" xfId="25" applyNumberFormat="1" applyFont="1" applyFill="1" applyAlignment="1">
      <alignment vertical="center"/>
      <protection/>
    </xf>
    <xf numFmtId="170" fontId="51" fillId="0" borderId="0" xfId="799" applyNumberFormat="1" applyFont="1" applyFill="1" applyAlignment="1">
      <alignment vertical="center"/>
    </xf>
    <xf numFmtId="175" fontId="51" fillId="0" borderId="23" xfId="25" applyNumberFormat="1" applyFont="1" applyFill="1" applyBorder="1" applyAlignment="1">
      <alignment vertical="center"/>
      <protection/>
    </xf>
    <xf numFmtId="175" fontId="50" fillId="0" borderId="0" xfId="18" applyNumberFormat="1" applyFont="1" applyAlignment="1">
      <alignment horizontal="left" vertical="center" wrapText="1"/>
      <protection/>
    </xf>
    <xf numFmtId="164" fontId="50" fillId="0" borderId="0" xfId="25" applyNumberFormat="1" applyFont="1" applyFill="1" applyAlignment="1">
      <alignment vertical="center"/>
      <protection/>
    </xf>
    <xf numFmtId="170" fontId="50" fillId="0" borderId="0" xfId="799" applyNumberFormat="1" applyFont="1" applyFill="1" applyAlignment="1">
      <alignment vertical="center"/>
    </xf>
    <xf numFmtId="175" fontId="50" fillId="0" borderId="23" xfId="25" applyNumberFormat="1" applyFont="1" applyFill="1" applyBorder="1" applyAlignment="1">
      <alignment vertical="center"/>
      <protection/>
    </xf>
    <xf numFmtId="175" fontId="50" fillId="0" borderId="0" xfId="18" applyNumberFormat="1" applyFont="1" applyFill="1" applyAlignment="1">
      <alignment horizontal="left" vertical="center" wrapText="1"/>
      <protection/>
    </xf>
    <xf numFmtId="169" fontId="51" fillId="0" borderId="0" xfId="25" applyNumberFormat="1" applyFont="1" applyFill="1" applyAlignment="1">
      <alignment vertical="center"/>
      <protection/>
    </xf>
    <xf numFmtId="164" fontId="50" fillId="0" borderId="23" xfId="25" applyNumberFormat="1" applyFont="1" applyFill="1" applyBorder="1" applyAlignment="1">
      <alignment vertical="center"/>
      <protection/>
    </xf>
    <xf numFmtId="202" fontId="119" fillId="0" borderId="0" xfId="25" applyNumberFormat="1" applyFont="1" applyAlignment="1">
      <alignment vertical="top"/>
      <protection/>
    </xf>
    <xf numFmtId="202" fontId="50" fillId="0" borderId="0" xfId="25" applyNumberFormat="1" applyFont="1" applyAlignment="1">
      <alignment horizontal="left" vertical="center" wrapText="1" indent="4"/>
      <protection/>
    </xf>
    <xf numFmtId="202" fontId="50" fillId="0" borderId="0" xfId="25" applyNumberFormat="1" applyFont="1" applyAlignment="1">
      <alignment vertical="top"/>
      <protection/>
    </xf>
    <xf numFmtId="170" fontId="50" fillId="0" borderId="0" xfId="799" applyNumberFormat="1" applyFont="1" applyFill="1" applyAlignment="1">
      <alignment horizontal="right" vertical="center"/>
    </xf>
    <xf numFmtId="170" fontId="51" fillId="0" borderId="0" xfId="799" applyNumberFormat="1" applyFont="1" applyFill="1" applyAlignment="1">
      <alignment horizontal="right" vertical="center"/>
    </xf>
    <xf numFmtId="175" fontId="50" fillId="0" borderId="0" xfId="18" applyNumberFormat="1" applyFont="1" applyAlignment="1">
      <alignment horizontal="left" vertical="center" indent="2"/>
      <protection/>
    </xf>
    <xf numFmtId="172" fontId="50" fillId="0" borderId="0" xfId="20" applyNumberFormat="1" applyFont="1" applyAlignment="1">
      <alignment horizontal="left"/>
      <protection/>
    </xf>
    <xf numFmtId="172" fontId="50" fillId="0" borderId="0" xfId="20" applyNumberFormat="1" applyFont="1" applyAlignment="1">
      <alignment horizontal="left" indent="8"/>
      <protection/>
    </xf>
    <xf numFmtId="170" fontId="116" fillId="0" borderId="0" xfId="799" applyNumberFormat="1" applyFont="1" applyAlignment="1">
      <alignment vertical="center"/>
    </xf>
    <xf numFmtId="182" fontId="61" fillId="0" borderId="0" xfId="25" applyNumberFormat="1" applyFont="1" applyAlignment="1">
      <alignment horizontal="right"/>
      <protection/>
    </xf>
    <xf numFmtId="182" fontId="50" fillId="0" borderId="0" xfId="25" applyNumberFormat="1" applyFont="1" applyAlignment="1">
      <alignment horizontal="right"/>
      <protection/>
    </xf>
    <xf numFmtId="182" fontId="51" fillId="0" borderId="0" xfId="25" applyNumberFormat="1" applyFont="1" applyAlignment="1">
      <alignment horizontal="right" vertical="center"/>
      <protection/>
    </xf>
    <xf numFmtId="182" fontId="50" fillId="0" borderId="0" xfId="25" applyNumberFormat="1" applyFont="1" applyAlignment="1">
      <alignment horizontal="right" vertical="center"/>
      <protection/>
    </xf>
    <xf numFmtId="164" fontId="51" fillId="0" borderId="0" xfId="25" applyNumberFormat="1" applyFont="1" applyAlignment="1">
      <alignment horizontal="right" vertical="center"/>
      <protection/>
    </xf>
    <xf numFmtId="182" fontId="50" fillId="61" borderId="0" xfId="25" applyNumberFormat="1" applyFont="1" applyFill="1" applyAlignment="1">
      <alignment horizontal="right"/>
      <protection/>
    </xf>
    <xf numFmtId="171" fontId="50" fillId="0" borderId="0" xfId="27" applyNumberFormat="1" applyFont="1" applyAlignment="1">
      <alignment vertical="center"/>
      <protection/>
    </xf>
    <xf numFmtId="185" fontId="50" fillId="0" borderId="0" xfId="795" applyNumberFormat="1" applyFont="1" applyAlignment="1">
      <alignment horizontal="right" vertical="center"/>
    </xf>
    <xf numFmtId="43" fontId="50" fillId="0" borderId="0" xfId="637" applyFont="1" applyAlignment="1">
      <alignment horizontal="right" vertical="center"/>
    </xf>
    <xf numFmtId="177" fontId="50" fillId="0" borderId="0" xfId="27" applyNumberFormat="1" applyFont="1" applyAlignment="1">
      <alignment horizontal="left" wrapText="1"/>
      <protection/>
    </xf>
    <xf numFmtId="176" fontId="51" fillId="0" borderId="0" xfId="25" applyNumberFormat="1" applyFont="1" applyAlignment="1">
      <alignment horizontal="center"/>
      <protection/>
    </xf>
    <xf numFmtId="172" fontId="58" fillId="0" borderId="0" xfId="27" applyFont="1" applyAlignment="1">
      <alignment horizontal="center"/>
      <protection/>
    </xf>
    <xf numFmtId="172" fontId="50" fillId="0" borderId="0" xfId="25" applyFont="1" applyAlignment="1">
      <alignment horizontal="left" vertical="center" wrapText="1"/>
      <protection/>
    </xf>
    <xf numFmtId="164" fontId="51" fillId="0" borderId="23" xfId="0" applyNumberFormat="1" applyFont="1" applyBorder="1" applyAlignment="1">
      <alignment/>
    </xf>
    <xf numFmtId="164" fontId="50" fillId="0" borderId="23" xfId="25" applyNumberFormat="1" applyFont="1" applyBorder="1" applyAlignment="1">
      <alignment vertical="center"/>
      <protection/>
    </xf>
    <xf numFmtId="175" fontId="51" fillId="0" borderId="0" xfId="25" applyNumberFormat="1" applyFont="1" applyAlignment="1">
      <alignment horizontal="left" vertical="center" wrapText="1" indent="2"/>
      <protection/>
    </xf>
    <xf numFmtId="0" fontId="50" fillId="0" borderId="0" xfId="18" applyNumberFormat="1" applyFont="1" applyAlignment="1">
      <alignment horizontal="left" indent="1"/>
      <protection/>
    </xf>
    <xf numFmtId="164" fontId="51" fillId="0" borderId="0" xfId="25" applyNumberFormat="1" applyFont="1" applyAlignment="1">
      <alignment vertical="center"/>
      <protection/>
    </xf>
    <xf numFmtId="202" fontId="51" fillId="0" borderId="0" xfId="25" applyNumberFormat="1" applyFont="1" applyAlignment="1">
      <alignment horizontal="left" vertical="center" indent="1"/>
      <protection/>
    </xf>
    <xf numFmtId="170" fontId="50" fillId="0" borderId="0" xfId="799" applyNumberFormat="1" applyFont="1" applyAlignment="1">
      <alignment vertical="top"/>
    </xf>
    <xf numFmtId="3" fontId="51" fillId="0" borderId="0" xfId="25" applyNumberFormat="1" applyFont="1" applyBorder="1" applyAlignment="1">
      <alignment horizontal="right" vertical="center"/>
      <protection/>
    </xf>
    <xf numFmtId="3" fontId="50" fillId="0" borderId="0" xfId="25" applyNumberFormat="1" applyFont="1" applyBorder="1" applyAlignment="1">
      <alignment horizontal="right" vertical="center"/>
      <protection/>
    </xf>
    <xf numFmtId="3" fontId="51" fillId="0" borderId="0" xfId="454" applyNumberFormat="1" applyFont="1" applyBorder="1" applyAlignment="1">
      <alignment horizontal="right" vertical="center"/>
    </xf>
    <xf numFmtId="172" fontId="50" fillId="0" borderId="0" xfId="0" applyFont="1" applyFill="1" applyAlignment="1">
      <alignment/>
    </xf>
    <xf numFmtId="3" fontId="50" fillId="0" borderId="0" xfId="25" applyNumberFormat="1" applyFont="1" applyBorder="1" applyAlignment="1">
      <alignment horizontal="right"/>
      <protection/>
    </xf>
    <xf numFmtId="3" fontId="51" fillId="0" borderId="0" xfId="454" applyNumberFormat="1" applyFont="1" applyBorder="1" applyAlignment="1">
      <alignment horizontal="right"/>
    </xf>
    <xf numFmtId="9" fontId="51" fillId="0" borderId="0" xfId="799" applyFont="1" applyAlignment="1">
      <alignment vertical="center"/>
    </xf>
    <xf numFmtId="172" fontId="121" fillId="0" borderId="0" xfId="20" applyNumberFormat="1" applyFont="1" applyAlignment="1">
      <alignment horizontal="left" indent="1"/>
      <protection/>
    </xf>
    <xf numFmtId="172" fontId="121" fillId="0" borderId="0" xfId="20" applyNumberFormat="1" applyFont="1" applyAlignment="1">
      <alignment horizontal="centerContinuous"/>
      <protection/>
    </xf>
    <xf numFmtId="176" fontId="122" fillId="0" borderId="0" xfId="27" applyNumberFormat="1" applyFont="1">
      <alignment/>
      <protection/>
    </xf>
    <xf numFmtId="1" fontId="123" fillId="0" borderId="0" xfId="20" applyNumberFormat="1" applyFont="1" applyAlignment="1">
      <alignment horizontal="center"/>
      <protection/>
    </xf>
    <xf numFmtId="172" fontId="123" fillId="0" borderId="0" xfId="20" applyNumberFormat="1" applyFont="1" applyAlignment="1">
      <alignment horizontal="centerContinuous"/>
      <protection/>
    </xf>
    <xf numFmtId="0" fontId="124" fillId="0" borderId="0" xfId="637" applyNumberFormat="1" applyFont="1" applyAlignment="1" quotePrefix="1">
      <alignment horizontal="center"/>
    </xf>
    <xf numFmtId="0" fontId="123" fillId="0" borderId="0" xfId="637" applyNumberFormat="1" applyFont="1" applyAlignment="1" quotePrefix="1">
      <alignment horizontal="center"/>
    </xf>
    <xf numFmtId="175" fontId="122" fillId="0" borderId="0" xfId="0" applyNumberFormat="1" applyFont="1" applyAlignment="1">
      <alignment/>
    </xf>
    <xf numFmtId="175" fontId="50" fillId="64" borderId="0" xfId="0" applyNumberFormat="1" applyFont="1" applyFill="1" applyAlignment="1">
      <alignment/>
    </xf>
    <xf numFmtId="172" fontId="121" fillId="0" borderId="0" xfId="20" applyNumberFormat="1" applyFont="1" applyAlignment="1">
      <alignment horizontal="left" indent="2"/>
      <protection/>
    </xf>
    <xf numFmtId="176" fontId="122" fillId="0" borderId="0" xfId="0" applyNumberFormat="1" applyFont="1" applyAlignment="1">
      <alignment/>
    </xf>
    <xf numFmtId="177" fontId="50" fillId="64" borderId="0" xfId="27" applyNumberFormat="1" applyFont="1" applyFill="1" applyAlignment="1">
      <alignment horizontal="left"/>
      <protection/>
    </xf>
    <xf numFmtId="172" fontId="50" fillId="64" borderId="0" xfId="27" applyFont="1" applyFill="1" applyAlignment="1">
      <alignment horizontal="left"/>
      <protection/>
    </xf>
    <xf numFmtId="172" fontId="50" fillId="64" borderId="0" xfId="27" applyFont="1" applyFill="1" applyAlignment="1">
      <alignment horizontal="left" indent="2"/>
      <protection/>
    </xf>
    <xf numFmtId="176" fontId="120" fillId="64" borderId="0" xfId="20" applyNumberFormat="1" applyFont="1" applyFill="1" applyAlignment="1">
      <alignment horizontal="centerContinuous"/>
      <protection/>
    </xf>
    <xf numFmtId="172" fontId="120" fillId="64" borderId="0" xfId="20" applyNumberFormat="1" applyFont="1" applyFill="1" applyAlignment="1">
      <alignment horizontal="centerContinuous"/>
      <protection/>
    </xf>
    <xf numFmtId="172" fontId="121" fillId="0" borderId="0" xfId="0" applyFont="1" applyAlignment="1">
      <alignment horizontal="left" indent="1"/>
    </xf>
    <xf numFmtId="172" fontId="122" fillId="0" borderId="0" xfId="0" applyFont="1" applyAlignment="1">
      <alignment horizontal="centerContinuous"/>
    </xf>
    <xf numFmtId="172" fontId="123" fillId="0" borderId="0" xfId="0" applyFont="1" applyAlignment="1">
      <alignment horizontal="centerContinuous"/>
    </xf>
    <xf numFmtId="172" fontId="125" fillId="0" borderId="0" xfId="0" applyFont="1" applyAlignment="1">
      <alignment horizontal="centerContinuous"/>
    </xf>
    <xf numFmtId="176" fontId="122" fillId="0" borderId="0" xfId="15" applyNumberFormat="1" applyFont="1">
      <alignment/>
      <protection/>
    </xf>
    <xf numFmtId="0" fontId="117" fillId="64" borderId="0" xfId="0" applyNumberFormat="1" applyFont="1" applyFill="1" applyAlignment="1">
      <alignment/>
    </xf>
    <xf numFmtId="176" fontId="116" fillId="64" borderId="0" xfId="27" applyNumberFormat="1" applyFont="1" applyFill="1">
      <alignment/>
      <protection/>
    </xf>
    <xf numFmtId="172" fontId="121" fillId="0" borderId="0" xfId="20" applyNumberFormat="1" applyFont="1" applyAlignment="1">
      <alignment horizontal="center"/>
      <protection/>
    </xf>
    <xf numFmtId="172" fontId="121" fillId="0" borderId="0" xfId="0" applyFont="1" applyAlignment="1">
      <alignment horizontal="left" indent="2"/>
    </xf>
    <xf numFmtId="172" fontId="121" fillId="0" borderId="0" xfId="27" applyFont="1" applyAlignment="1">
      <alignment horizontal="centerContinuous"/>
      <protection/>
    </xf>
    <xf numFmtId="1" fontId="123" fillId="0" borderId="0" xfId="20" applyNumberFormat="1" applyFont="1" applyAlignment="1">
      <alignment horizontal="right"/>
      <protection/>
    </xf>
    <xf numFmtId="172" fontId="123" fillId="0" borderId="0" xfId="27" applyFont="1" applyAlignment="1">
      <alignment horizontal="centerContinuous"/>
      <protection/>
    </xf>
    <xf numFmtId="175" fontId="119" fillId="64" borderId="0" xfId="15" applyNumberFormat="1" applyFont="1" applyFill="1" applyAlignment="1">
      <alignment horizontal="center" vertical="center" wrapText="1"/>
      <protection/>
    </xf>
    <xf numFmtId="175" fontId="121" fillId="0" borderId="0" xfId="25" applyNumberFormat="1" applyFont="1" applyAlignment="1">
      <alignment horizontal="centerContinuous" vertical="center"/>
      <protection/>
    </xf>
    <xf numFmtId="0" fontId="123" fillId="0" borderId="0" xfId="25" applyNumberFormat="1" applyFont="1" applyAlignment="1">
      <alignment horizontal="centerContinuous" vertical="center"/>
      <protection/>
    </xf>
    <xf numFmtId="1" fontId="123" fillId="0" borderId="0" xfId="25" applyNumberFormat="1" applyFont="1" applyAlignment="1">
      <alignment horizontal="center" vertical="center"/>
      <protection/>
    </xf>
    <xf numFmtId="175" fontId="122" fillId="0" borderId="0" xfId="25" applyNumberFormat="1" applyFont="1" applyAlignment="1">
      <alignment vertical="center"/>
      <protection/>
    </xf>
    <xf numFmtId="175" fontId="121" fillId="0" borderId="0" xfId="25" applyNumberFormat="1" applyFont="1" applyAlignment="1">
      <alignment horizontal="left" vertical="center" indent="1"/>
      <protection/>
    </xf>
    <xf numFmtId="0" fontId="123" fillId="0" borderId="0" xfId="25" applyNumberFormat="1" applyFont="1" applyAlignment="1">
      <alignment horizontal="right" vertical="center"/>
      <protection/>
    </xf>
    <xf numFmtId="172" fontId="121" fillId="0" borderId="0" xfId="20" applyNumberFormat="1" applyFont="1" applyAlignment="1">
      <alignment horizontal="left" indent="3"/>
      <protection/>
    </xf>
    <xf numFmtId="0" fontId="122" fillId="0" borderId="0" xfId="15" applyNumberFormat="1" applyFont="1" applyAlignment="1">
      <alignment vertical="center"/>
      <protection/>
    </xf>
    <xf numFmtId="175" fontId="121" fillId="0" borderId="0" xfId="25" applyNumberFormat="1" applyFont="1" applyAlignment="1">
      <alignment vertical="center"/>
      <protection/>
    </xf>
    <xf numFmtId="175" fontId="122" fillId="0" borderId="0" xfId="15" applyNumberFormat="1" applyFont="1">
      <alignment/>
      <protection/>
    </xf>
    <xf numFmtId="0" fontId="121" fillId="0" borderId="0" xfId="15" applyNumberFormat="1" applyFont="1">
      <alignment/>
      <protection/>
    </xf>
    <xf numFmtId="175" fontId="120" fillId="64" borderId="0" xfId="15" applyNumberFormat="1" applyFont="1" applyFill="1" applyAlignment="1">
      <alignment horizontal="centerContinuous" vertical="center"/>
      <protection/>
    </xf>
    <xf numFmtId="175" fontId="116" fillId="64" borderId="0" xfId="15" applyNumberFormat="1" applyFont="1" applyFill="1" applyAlignment="1">
      <alignment horizontal="centerContinuous" vertical="center"/>
      <protection/>
    </xf>
    <xf numFmtId="164" fontId="121" fillId="0" borderId="0" xfId="25" applyNumberFormat="1" applyFont="1" applyAlignment="1">
      <alignment horizontal="centerContinuous" vertical="center"/>
      <protection/>
    </xf>
    <xf numFmtId="171" fontId="122" fillId="0" borderId="0" xfId="799" applyNumberFormat="1" applyFont="1" applyAlignment="1">
      <alignment vertical="center"/>
    </xf>
    <xf numFmtId="175" fontId="123" fillId="0" borderId="0" xfId="25" applyNumberFormat="1" applyFont="1" applyAlignment="1">
      <alignment horizontal="center" vertical="center"/>
      <protection/>
    </xf>
    <xf numFmtId="175" fontId="121" fillId="0" borderId="0" xfId="25" applyNumberFormat="1" applyFont="1" applyAlignment="1">
      <alignment horizontal="center" vertical="center"/>
      <protection/>
    </xf>
    <xf numFmtId="175" fontId="120" fillId="64" borderId="0" xfId="25" applyNumberFormat="1" applyFont="1" applyFill="1" applyAlignment="1">
      <alignment horizontal="centerContinuous" vertical="center"/>
      <protection/>
    </xf>
    <xf numFmtId="175" fontId="116" fillId="64" borderId="0" xfId="25" applyNumberFormat="1" applyFont="1" applyFill="1" applyAlignment="1">
      <alignment horizontal="centerContinuous" vertical="center"/>
      <protection/>
    </xf>
    <xf numFmtId="175" fontId="121" fillId="0" borderId="0" xfId="25" applyNumberFormat="1" applyFont="1" applyAlignment="1">
      <alignment horizontal="center" vertical="center" wrapText="1"/>
      <protection/>
    </xf>
    <xf numFmtId="175" fontId="122" fillId="0" borderId="0" xfId="25" applyNumberFormat="1" applyFont="1" applyAlignment="1">
      <alignment horizontal="centerContinuous" vertical="center"/>
      <protection/>
    </xf>
    <xf numFmtId="172" fontId="50" fillId="64" borderId="0" xfId="25" applyFont="1" applyFill="1" applyAlignment="1">
      <alignment vertical="top" wrapText="1"/>
      <protection/>
    </xf>
    <xf numFmtId="172" fontId="50" fillId="64" borderId="0" xfId="25" applyFont="1" applyFill="1" applyAlignment="1">
      <alignment vertical="top"/>
      <protection/>
    </xf>
    <xf numFmtId="175" fontId="121" fillId="0" borderId="0" xfId="25" applyNumberFormat="1" applyFont="1" applyAlignment="1">
      <alignment horizontal="right" vertical="center"/>
      <protection/>
    </xf>
    <xf numFmtId="164" fontId="121" fillId="0" borderId="0" xfId="25" applyNumberFormat="1" applyFont="1" applyAlignment="1">
      <alignment horizontal="center" vertical="center"/>
      <protection/>
    </xf>
    <xf numFmtId="175" fontId="50" fillId="64" borderId="0" xfId="25" applyNumberFormat="1" applyFont="1" applyFill="1" applyAlignment="1">
      <alignment vertical="center" wrapText="1"/>
      <protection/>
    </xf>
    <xf numFmtId="164" fontId="121" fillId="0" borderId="0" xfId="25" applyNumberFormat="1" applyFont="1" applyAlignment="1">
      <alignment horizontal="right" vertical="center"/>
      <protection/>
    </xf>
    <xf numFmtId="172" fontId="121" fillId="0" borderId="0" xfId="25" applyFont="1" applyAlignment="1">
      <alignment horizontal="centerContinuous" vertical="center"/>
      <protection/>
    </xf>
    <xf numFmtId="172" fontId="121" fillId="0" borderId="0" xfId="25" applyFont="1" applyAlignment="1">
      <alignment horizontal="center" vertical="center"/>
      <protection/>
    </xf>
    <xf numFmtId="172" fontId="120" fillId="64" borderId="0" xfId="25" applyFont="1" applyFill="1" applyAlignment="1">
      <alignment horizontal="centerContinuous" vertical="center" wrapText="1"/>
      <protection/>
    </xf>
    <xf numFmtId="172" fontId="116" fillId="64" borderId="0" xfId="25" applyFont="1" applyFill="1" applyAlignment="1">
      <alignment horizontal="centerContinuous" vertical="center"/>
      <protection/>
    </xf>
    <xf numFmtId="172" fontId="117" fillId="64" borderId="0" xfId="25" applyFont="1" applyFill="1" applyAlignment="1">
      <alignment vertical="center"/>
      <protection/>
    </xf>
    <xf numFmtId="172" fontId="50" fillId="64" borderId="0" xfId="25" applyFont="1" applyFill="1" applyAlignment="1">
      <alignment vertical="center"/>
      <protection/>
    </xf>
    <xf numFmtId="172" fontId="123" fillId="0" borderId="0" xfId="25" applyFont="1" applyAlignment="1">
      <alignment horizontal="center" vertical="center"/>
      <protection/>
    </xf>
    <xf numFmtId="182" fontId="120" fillId="64" borderId="0" xfId="25" applyNumberFormat="1" applyFont="1" applyFill="1" applyAlignment="1">
      <alignment horizontal="centerContinuous" vertical="center"/>
      <protection/>
    </xf>
    <xf numFmtId="182" fontId="121" fillId="0" borderId="0" xfId="17" applyNumberFormat="1" applyFont="1" applyAlignment="1">
      <alignment horizontal="centerContinuous" vertical="center"/>
      <protection/>
    </xf>
    <xf numFmtId="182" fontId="122" fillId="0" borderId="0" xfId="25" applyNumberFormat="1" applyFont="1" applyAlignment="1">
      <alignment vertical="center"/>
      <protection/>
    </xf>
    <xf numFmtId="182" fontId="122" fillId="0" borderId="0" xfId="25" applyNumberFormat="1" applyFont="1" applyAlignment="1">
      <alignment horizontal="right" vertical="center"/>
      <protection/>
    </xf>
    <xf numFmtId="1" fontId="123" fillId="0" borderId="0" xfId="17" applyNumberFormat="1" applyFont="1" applyAlignment="1">
      <alignment horizontal="center" vertical="center"/>
      <protection/>
    </xf>
    <xf numFmtId="182" fontId="123" fillId="0" borderId="0" xfId="17" applyNumberFormat="1" applyFont="1" applyAlignment="1">
      <alignment horizontal="centerContinuous" vertical="center"/>
      <protection/>
    </xf>
    <xf numFmtId="1" fontId="123" fillId="0" borderId="0" xfId="17" applyNumberFormat="1" applyFont="1" applyAlignment="1">
      <alignment horizontal="right" vertical="center"/>
      <protection/>
    </xf>
    <xf numFmtId="182" fontId="121" fillId="0" borderId="0" xfId="17" applyNumberFormat="1" applyFont="1" applyAlignment="1">
      <alignment vertical="center"/>
      <protection/>
    </xf>
    <xf numFmtId="182" fontId="121" fillId="0" borderId="0" xfId="17" applyNumberFormat="1" applyFont="1" applyAlignment="1">
      <alignment horizontal="right" vertical="center"/>
      <protection/>
    </xf>
    <xf numFmtId="175" fontId="122" fillId="0" borderId="0" xfId="25" applyNumberFormat="1" applyFont="1" applyAlignment="1">
      <alignment horizontal="center" vertical="center"/>
      <protection/>
    </xf>
    <xf numFmtId="176" fontId="120" fillId="64" borderId="0" xfId="27" applyNumberFormat="1" applyFont="1" applyFill="1" applyAlignment="1">
      <alignment horizontal="left"/>
      <protection/>
    </xf>
    <xf numFmtId="172" fontId="120" fillId="64" borderId="0" xfId="25" applyFont="1" applyFill="1" applyAlignment="1">
      <alignment horizontal="left" vertical="center" wrapText="1" indent="1"/>
      <protection/>
    </xf>
    <xf numFmtId="175" fontId="50" fillId="64" borderId="0" xfId="25" applyNumberFormat="1" applyFont="1" applyFill="1" applyAlignment="1">
      <alignment vertical="top" wrapText="1"/>
      <protection/>
    </xf>
    <xf numFmtId="182" fontId="116" fillId="64" borderId="0" xfId="25" applyNumberFormat="1" applyFont="1" applyFill="1" applyAlignment="1">
      <alignment horizontal="centerContinuous" vertical="center"/>
      <protection/>
    </xf>
    <xf numFmtId="175" fontId="123" fillId="0" borderId="0" xfId="25" applyNumberFormat="1" applyFont="1" applyAlignment="1">
      <alignment horizontal="center" vertical="center" wrapText="1"/>
      <protection/>
    </xf>
    <xf numFmtId="172" fontId="126" fillId="0" borderId="0" xfId="20" applyNumberFormat="1" applyFont="1" applyAlignment="1">
      <alignment horizontal="centerContinuous"/>
      <protection/>
    </xf>
    <xf numFmtId="176" fontId="126" fillId="0" borderId="0" xfId="20" applyNumberFormat="1" applyFont="1" applyAlignment="1">
      <alignment horizontal="centerContinuous"/>
      <protection/>
    </xf>
    <xf numFmtId="1" fontId="127" fillId="0" borderId="0" xfId="20" applyNumberFormat="1" applyFont="1" applyAlignment="1">
      <alignment horizontal="center"/>
      <protection/>
    </xf>
    <xf numFmtId="172" fontId="127" fillId="0" borderId="0" xfId="20" applyNumberFormat="1" applyFont="1" applyAlignment="1">
      <alignment horizontal="centerContinuous"/>
      <protection/>
    </xf>
    <xf numFmtId="176" fontId="50" fillId="65" borderId="0" xfId="27" applyNumberFormat="1" applyFont="1" applyFill="1">
      <alignment/>
      <protection/>
    </xf>
    <xf numFmtId="176" fontId="50" fillId="65" borderId="0" xfId="27" applyNumberFormat="1" applyFont="1" applyFill="1" applyAlignment="1">
      <alignment horizontal="left"/>
      <protection/>
    </xf>
    <xf numFmtId="176" fontId="128" fillId="0" borderId="0" xfId="27" applyNumberFormat="1" applyFont="1">
      <alignment/>
      <protection/>
    </xf>
    <xf numFmtId="172" fontId="126" fillId="0" borderId="0" xfId="20" applyNumberFormat="1" applyFont="1" applyAlignment="1">
      <alignment horizontal="left" indent="1"/>
      <protection/>
    </xf>
    <xf numFmtId="175" fontId="50" fillId="65" borderId="0" xfId="0" applyNumberFormat="1" applyFont="1" applyFill="1" applyAlignment="1">
      <alignment/>
    </xf>
    <xf numFmtId="172" fontId="126" fillId="0" borderId="0" xfId="20" applyNumberFormat="1" applyFont="1" applyAlignment="1">
      <alignment horizontal="left"/>
      <protection/>
    </xf>
    <xf numFmtId="176" fontId="50" fillId="65" borderId="0" xfId="0" applyNumberFormat="1" applyFont="1" applyFill="1" applyAlignment="1">
      <alignment/>
    </xf>
    <xf numFmtId="172" fontId="50" fillId="65" borderId="0" xfId="27" applyFont="1" applyFill="1" applyAlignment="1">
      <alignment horizontal="left"/>
      <protection/>
    </xf>
    <xf numFmtId="172" fontId="126" fillId="0" borderId="0" xfId="0" applyFont="1" applyAlignment="1">
      <alignment horizontal="centerContinuous"/>
    </xf>
    <xf numFmtId="172" fontId="128" fillId="0" borderId="0" xfId="0" applyFont="1" applyAlignment="1">
      <alignment horizontal="centerContinuous"/>
    </xf>
    <xf numFmtId="1" fontId="127" fillId="0" borderId="0" xfId="20" applyNumberFormat="1" applyFont="1" applyAlignment="1">
      <alignment horizontal="right"/>
      <protection/>
    </xf>
    <xf numFmtId="172" fontId="127" fillId="0" borderId="0" xfId="0" applyFont="1" applyAlignment="1">
      <alignment horizontal="centerContinuous"/>
    </xf>
    <xf numFmtId="172" fontId="129" fillId="0" borderId="0" xfId="0" applyFont="1" applyAlignment="1">
      <alignment horizontal="centerContinuous"/>
    </xf>
    <xf numFmtId="172" fontId="126" fillId="0" borderId="0" xfId="0" applyFont="1" applyAlignment="1">
      <alignment horizontal="left" indent="2"/>
    </xf>
    <xf numFmtId="172" fontId="126" fillId="0" borderId="0" xfId="27" applyFont="1" applyAlignment="1">
      <alignment horizontal="centerContinuous"/>
      <protection/>
    </xf>
    <xf numFmtId="172" fontId="127" fillId="0" borderId="0" xfId="27" applyFont="1" applyAlignment="1">
      <alignment horizontal="centerContinuous"/>
      <protection/>
    </xf>
    <xf numFmtId="175" fontId="126" fillId="0" borderId="0" xfId="25" applyNumberFormat="1" applyFont="1" applyAlignment="1">
      <alignment horizontal="centerContinuous" vertical="center"/>
      <protection/>
    </xf>
    <xf numFmtId="1" fontId="127" fillId="0" borderId="0" xfId="25" applyNumberFormat="1" applyFont="1" applyAlignment="1">
      <alignment horizontal="center" vertical="center"/>
      <protection/>
    </xf>
    <xf numFmtId="0" fontId="127" fillId="0" borderId="0" xfId="25" applyNumberFormat="1" applyFont="1" applyAlignment="1">
      <alignment horizontal="centerContinuous" vertical="center"/>
      <protection/>
    </xf>
    <xf numFmtId="175" fontId="128" fillId="0" borderId="0" xfId="25" applyNumberFormat="1" applyFont="1" applyAlignment="1">
      <alignment vertical="center"/>
      <protection/>
    </xf>
    <xf numFmtId="175" fontId="119" fillId="65" borderId="0" xfId="15" applyNumberFormat="1" applyFont="1" applyFill="1" applyAlignment="1">
      <alignment horizontal="center" vertical="center" wrapText="1"/>
      <protection/>
    </xf>
    <xf numFmtId="0" fontId="127" fillId="0" borderId="0" xfId="25" applyNumberFormat="1" applyFont="1" applyAlignment="1">
      <alignment horizontal="right" vertical="center"/>
      <protection/>
    </xf>
    <xf numFmtId="175" fontId="50" fillId="65" borderId="0" xfId="25" applyNumberFormat="1" applyFont="1" applyFill="1" applyAlignment="1">
      <alignment vertical="center"/>
      <protection/>
    </xf>
    <xf numFmtId="175" fontId="126" fillId="0" borderId="0" xfId="25" applyNumberFormat="1" applyFont="1" applyAlignment="1">
      <alignment vertical="center"/>
      <protection/>
    </xf>
    <xf numFmtId="174" fontId="50" fillId="0" borderId="0" xfId="25" applyNumberFormat="1" applyFont="1" applyAlignment="1">
      <alignment horizontal="left" vertical="center"/>
      <protection/>
    </xf>
    <xf numFmtId="175" fontId="50" fillId="65" borderId="0" xfId="15" applyNumberFormat="1" applyFont="1" applyFill="1">
      <alignment/>
      <protection/>
    </xf>
    <xf numFmtId="175" fontId="50" fillId="65" borderId="0" xfId="15" applyNumberFormat="1" applyFont="1" applyFill="1" applyAlignment="1">
      <alignment vertical="center"/>
      <protection/>
    </xf>
    <xf numFmtId="164" fontId="120" fillId="65" borderId="0" xfId="25" applyNumberFormat="1" applyFont="1" applyFill="1" applyAlignment="1">
      <alignment vertical="center"/>
      <protection/>
    </xf>
    <xf numFmtId="170" fontId="120" fillId="65" borderId="0" xfId="799" applyNumberFormat="1" applyFont="1" applyFill="1" applyAlignment="1">
      <alignment horizontal="right" vertical="center"/>
    </xf>
    <xf numFmtId="176" fontId="120" fillId="65" borderId="0" xfId="27" applyNumberFormat="1" applyFont="1" applyFill="1" applyAlignment="1">
      <alignment horizontal="left"/>
      <protection/>
    </xf>
    <xf numFmtId="172" fontId="120" fillId="65" borderId="0" xfId="25" applyFont="1" applyFill="1" applyAlignment="1">
      <alignment horizontal="left" vertical="center" wrapText="1"/>
      <protection/>
    </xf>
    <xf numFmtId="3" fontId="51" fillId="0" borderId="0" xfId="25" applyNumberFormat="1" applyFont="1" applyBorder="1" applyAlignment="1">
      <alignment horizontal="right"/>
      <protection/>
    </xf>
    <xf numFmtId="172" fontId="120" fillId="0" borderId="0" xfId="0" applyFont="1" applyAlignment="1">
      <alignment horizontal="centerContinuous"/>
    </xf>
    <xf numFmtId="1" fontId="130" fillId="0" borderId="0" xfId="20" applyNumberFormat="1" applyFont="1" applyAlignment="1">
      <alignment horizontal="center"/>
      <protection/>
    </xf>
    <xf numFmtId="172" fontId="130" fillId="0" borderId="0" xfId="27" applyFont="1" applyAlignment="1">
      <alignment horizontal="centerContinuous"/>
      <protection/>
    </xf>
    <xf numFmtId="175" fontId="22" fillId="0" borderId="0" xfId="603" applyNumberFormat="1" applyAlignment="1" applyProtection="1">
      <alignment/>
      <protection/>
    </xf>
    <xf numFmtId="177" fontId="117" fillId="65" borderId="0" xfId="25" applyNumberFormat="1" applyFont="1" applyFill="1" applyAlignment="1">
      <alignment wrapText="1"/>
      <protection/>
    </xf>
    <xf numFmtId="176" fontId="120" fillId="64" borderId="0" xfId="27" applyNumberFormat="1" applyFont="1" applyFill="1" applyAlignment="1">
      <alignment horizontal="center"/>
      <protection/>
    </xf>
    <xf numFmtId="176" fontId="50" fillId="65" borderId="0" xfId="27" applyNumberFormat="1" applyFont="1" applyFill="1" applyAlignment="1">
      <alignment horizontal="left" wrapText="1"/>
      <protection/>
    </xf>
    <xf numFmtId="176" fontId="50" fillId="65" borderId="0" xfId="0" applyNumberFormat="1" applyFont="1" applyFill="1" applyAlignment="1">
      <alignment horizontal="left" wrapText="1"/>
    </xf>
    <xf numFmtId="172" fontId="131" fillId="0" borderId="0" xfId="668" applyFont="1" applyAlignment="1">
      <alignment horizontal="center"/>
      <protection/>
    </xf>
    <xf numFmtId="0" fontId="132" fillId="64" borderId="0" xfId="689" applyFont="1" applyFill="1" applyAlignment="1">
      <alignment horizontal="center"/>
      <protection/>
    </xf>
    <xf numFmtId="177" fontId="133" fillId="64" borderId="0" xfId="25" applyNumberFormat="1" applyFont="1" applyFill="1" applyAlignment="1">
      <alignment horizontal="left" vertical="center" wrapText="1"/>
      <protection/>
    </xf>
    <xf numFmtId="169" fontId="131" fillId="0" borderId="0" xfId="689" applyNumberFormat="1" applyFont="1" applyAlignment="1">
      <alignment horizontal="center"/>
      <protection/>
    </xf>
    <xf numFmtId="169" fontId="131" fillId="0" borderId="0" xfId="689" applyNumberFormat="1" applyFont="1" applyAlignment="1" quotePrefix="1">
      <alignment horizontal="center"/>
      <protection/>
    </xf>
    <xf numFmtId="177" fontId="45" fillId="0" borderId="0" xfId="25" applyNumberFormat="1" applyFont="1" applyAlignment="1">
      <alignment horizontal="left" wrapText="1"/>
      <protection/>
    </xf>
    <xf numFmtId="176" fontId="45" fillId="0" borderId="0" xfId="0" applyNumberFormat="1" applyFont="1" applyAlignment="1">
      <alignment horizontal="left" wrapText="1"/>
    </xf>
    <xf numFmtId="172" fontId="131" fillId="0" borderId="0" xfId="637" applyNumberFormat="1" applyFont="1" applyAlignment="1" quotePrefix="1">
      <alignment horizontal="center"/>
    </xf>
    <xf numFmtId="177" fontId="117" fillId="64" borderId="0" xfId="27" applyNumberFormat="1" applyFont="1" applyFill="1" applyAlignment="1">
      <alignment horizontal="left" vertical="center" wrapText="1"/>
      <protection/>
    </xf>
    <xf numFmtId="177" fontId="117" fillId="64" borderId="0" xfId="25" applyNumberFormat="1" applyFont="1" applyFill="1" applyAlignment="1">
      <alignment horizontal="left" vertical="center" wrapText="1"/>
      <protection/>
    </xf>
    <xf numFmtId="177" fontId="120" fillId="64" borderId="0" xfId="25" applyNumberFormat="1" applyFont="1" applyFill="1" applyAlignment="1">
      <alignment horizontal="center" vertical="center" wrapText="1"/>
      <protection/>
    </xf>
    <xf numFmtId="0" fontId="120" fillId="64" borderId="0" xfId="689" applyFont="1" applyFill="1" applyAlignment="1">
      <alignment horizontal="center" vertical="center" wrapText="1"/>
      <protection/>
    </xf>
    <xf numFmtId="172" fontId="121" fillId="0" borderId="0" xfId="0" applyFont="1" applyAlignment="1">
      <alignment horizontal="center"/>
    </xf>
    <xf numFmtId="169" fontId="121" fillId="0" borderId="0" xfId="637" applyNumberFormat="1" applyFont="1" applyAlignment="1">
      <alignment horizontal="center"/>
    </xf>
    <xf numFmtId="172" fontId="121" fillId="0" borderId="0" xfId="637" applyNumberFormat="1" applyFont="1" applyAlignment="1" quotePrefix="1">
      <alignment horizontal="center"/>
    </xf>
    <xf numFmtId="176" fontId="120" fillId="64" borderId="0" xfId="17" applyNumberFormat="1" applyFont="1" applyFill="1" applyAlignment="1">
      <alignment horizontal="center"/>
      <protection/>
    </xf>
    <xf numFmtId="0" fontId="120" fillId="64" borderId="0" xfId="681" applyFont="1" applyFill="1" applyAlignment="1">
      <alignment horizontal="center"/>
      <protection/>
    </xf>
    <xf numFmtId="176" fontId="116" fillId="64" borderId="0" xfId="27" applyNumberFormat="1" applyFont="1" applyFill="1" applyAlignment="1">
      <alignment horizontal="left"/>
      <protection/>
    </xf>
    <xf numFmtId="0" fontId="120" fillId="64" borderId="0" xfId="689" applyFont="1" applyFill="1" applyAlignment="1">
      <alignment horizontal="center" vertical="center"/>
      <protection/>
    </xf>
    <xf numFmtId="176" fontId="117" fillId="64" borderId="0" xfId="25" applyNumberFormat="1" applyFont="1" applyFill="1" applyAlignment="1">
      <alignment horizontal="left" vertical="center" wrapText="1"/>
      <protection/>
    </xf>
    <xf numFmtId="176" fontId="120" fillId="64" borderId="0" xfId="20" applyNumberFormat="1" applyFont="1" applyFill="1" applyAlignment="1">
      <alignment horizontal="center" wrapText="1"/>
      <protection/>
    </xf>
    <xf numFmtId="176" fontId="120" fillId="64" borderId="0" xfId="20" applyNumberFormat="1" applyFont="1" applyFill="1" applyAlignment="1">
      <alignment horizontal="center"/>
      <protection/>
    </xf>
    <xf numFmtId="176" fontId="117" fillId="64" borderId="0" xfId="0" applyNumberFormat="1" applyFont="1" applyFill="1" applyAlignment="1">
      <alignment vertical="center" wrapText="1"/>
    </xf>
    <xf numFmtId="175" fontId="117" fillId="64" borderId="0" xfId="0" applyNumberFormat="1" applyFont="1" applyFill="1" applyAlignment="1">
      <alignment horizontal="left" wrapText="1"/>
    </xf>
    <xf numFmtId="176" fontId="120" fillId="64" borderId="0" xfId="25" applyNumberFormat="1" applyFont="1" applyFill="1" applyAlignment="1">
      <alignment horizontal="center"/>
      <protection/>
    </xf>
    <xf numFmtId="177" fontId="117" fillId="64" borderId="0" xfId="25" applyNumberFormat="1" applyFont="1" applyFill="1" applyAlignment="1">
      <alignment horizontal="left" wrapText="1"/>
      <protection/>
    </xf>
    <xf numFmtId="0" fontId="120" fillId="64" borderId="0" xfId="0" applyNumberFormat="1" applyFont="1" applyFill="1" applyAlignment="1">
      <alignment horizontal="center"/>
    </xf>
    <xf numFmtId="177" fontId="50" fillId="0" borderId="0" xfId="27" applyNumberFormat="1" applyFont="1" applyAlignment="1">
      <alignment horizontal="left" wrapText="1"/>
      <protection/>
    </xf>
    <xf numFmtId="175" fontId="50" fillId="0" borderId="0" xfId="0" applyNumberFormat="1" applyFont="1" applyAlignment="1">
      <alignment/>
    </xf>
    <xf numFmtId="177" fontId="117" fillId="64" borderId="0" xfId="27" applyNumberFormat="1" applyFont="1" applyFill="1" applyAlignment="1">
      <alignment horizontal="left" wrapText="1"/>
      <protection/>
    </xf>
    <xf numFmtId="176" fontId="51" fillId="0" borderId="0" xfId="25" applyNumberFormat="1" applyFont="1" applyAlignment="1">
      <alignment horizontal="center"/>
      <protection/>
    </xf>
    <xf numFmtId="172" fontId="58" fillId="0" borderId="0" xfId="27" applyFont="1" applyAlignment="1">
      <alignment horizontal="center"/>
      <protection/>
    </xf>
    <xf numFmtId="177" fontId="50" fillId="0" borderId="0" xfId="27" applyNumberFormat="1" applyFont="1" applyAlignment="1">
      <alignment horizontal="left" vertical="top" wrapText="1"/>
      <protection/>
    </xf>
    <xf numFmtId="176" fontId="51" fillId="0" borderId="0" xfId="27" applyNumberFormat="1" applyFont="1" applyAlignment="1">
      <alignment horizontal="center"/>
      <protection/>
    </xf>
    <xf numFmtId="172" fontId="126" fillId="0" borderId="0" xfId="20" applyNumberFormat="1" applyFont="1" applyAlignment="1">
      <alignment horizontal="center"/>
      <protection/>
    </xf>
    <xf numFmtId="176" fontId="117" fillId="64" borderId="0" xfId="25" applyNumberFormat="1" applyFont="1" applyFill="1" applyAlignment="1">
      <alignment horizontal="left"/>
      <protection/>
    </xf>
    <xf numFmtId="175" fontId="120" fillId="64" borderId="0" xfId="15" applyNumberFormat="1" applyFont="1" applyFill="1" applyAlignment="1">
      <alignment horizontal="center" vertical="center" wrapText="1"/>
      <protection/>
    </xf>
    <xf numFmtId="175" fontId="120" fillId="64" borderId="0" xfId="25" applyNumberFormat="1" applyFont="1" applyFill="1" applyAlignment="1">
      <alignment horizontal="center" vertical="center" wrapText="1"/>
      <protection/>
    </xf>
    <xf numFmtId="175" fontId="120" fillId="64" borderId="0" xfId="25" applyNumberFormat="1" applyFont="1" applyFill="1" applyAlignment="1">
      <alignment horizontal="center" vertical="center"/>
      <protection/>
    </xf>
    <xf numFmtId="172" fontId="50" fillId="65" borderId="0" xfId="25" applyFont="1" applyFill="1" applyAlignment="1" quotePrefix="1">
      <alignment horizontal="left" vertical="center" wrapText="1"/>
      <protection/>
    </xf>
    <xf numFmtId="172" fontId="50" fillId="0" borderId="0" xfId="25" applyFont="1" applyAlignment="1" quotePrefix="1">
      <alignment horizontal="left" vertical="center" wrapText="1"/>
      <protection/>
    </xf>
    <xf numFmtId="172" fontId="50" fillId="0" borderId="0" xfId="25" applyFont="1" applyAlignment="1">
      <alignment horizontal="left" vertical="center" wrapText="1"/>
      <protection/>
    </xf>
    <xf numFmtId="175" fontId="126" fillId="0" borderId="0" xfId="25" applyNumberFormat="1" applyFont="1" applyAlignment="1">
      <alignment horizontal="center" vertical="center"/>
      <protection/>
    </xf>
    <xf numFmtId="175" fontId="121" fillId="0" borderId="0" xfId="25" applyNumberFormat="1" applyFont="1" applyAlignment="1">
      <alignment horizontal="center" vertical="center"/>
      <protection/>
    </xf>
    <xf numFmtId="0" fontId="120" fillId="64" borderId="0" xfId="15" applyNumberFormat="1" applyFont="1" applyFill="1" applyAlignment="1">
      <alignment horizontal="center" vertical="center" wrapText="1"/>
      <protection/>
    </xf>
    <xf numFmtId="0" fontId="120" fillId="64" borderId="0" xfId="25" applyNumberFormat="1" applyFont="1" applyFill="1" applyAlignment="1">
      <alignment horizontal="center" vertical="center"/>
      <protection/>
    </xf>
    <xf numFmtId="175" fontId="117" fillId="64" borderId="0" xfId="18" applyNumberFormat="1" applyFont="1" applyFill="1" applyAlignment="1">
      <alignment horizontal="left" vertical="center" wrapText="1"/>
      <protection/>
    </xf>
    <xf numFmtId="175" fontId="50" fillId="0" borderId="0" xfId="15" applyNumberFormat="1" applyFont="1" applyAlignment="1">
      <alignment horizontal="left" wrapText="1"/>
      <protection/>
    </xf>
    <xf numFmtId="175" fontId="120" fillId="64" borderId="0" xfId="15" applyNumberFormat="1" applyFont="1" applyFill="1" applyAlignment="1">
      <alignment horizontal="center"/>
      <protection/>
    </xf>
    <xf numFmtId="175" fontId="50" fillId="0" borderId="0" xfId="15" applyNumberFormat="1" applyFont="1" applyAlignment="1">
      <alignment horizontal="left" vertical="center" wrapText="1"/>
      <protection/>
    </xf>
    <xf numFmtId="175" fontId="117" fillId="65" borderId="0" xfId="15" applyNumberFormat="1" applyFont="1" applyFill="1" applyAlignment="1">
      <alignment horizontal="left" vertical="center" wrapText="1"/>
      <protection/>
    </xf>
    <xf numFmtId="0" fontId="120" fillId="64" borderId="0" xfId="15" applyNumberFormat="1" applyFont="1" applyFill="1" applyAlignment="1">
      <alignment horizontal="center"/>
      <protection/>
    </xf>
    <xf numFmtId="175" fontId="50" fillId="65" borderId="0" xfId="15" applyNumberFormat="1" applyFont="1" applyFill="1" applyAlignment="1">
      <alignment horizontal="left" vertical="center" wrapText="1"/>
      <protection/>
    </xf>
    <xf numFmtId="172" fontId="50" fillId="64" borderId="0" xfId="15" applyFont="1" applyFill="1" applyAlignment="1" quotePrefix="1">
      <alignment horizontal="left" vertical="center" wrapText="1"/>
      <protection/>
    </xf>
    <xf numFmtId="175" fontId="50" fillId="64" borderId="0" xfId="25" applyNumberFormat="1" applyFont="1" applyFill="1" applyAlignment="1">
      <alignment/>
      <protection/>
    </xf>
    <xf numFmtId="172" fontId="50" fillId="64" borderId="0" xfId="25" applyFont="1" applyFill="1" applyAlignment="1">
      <alignment horizontal="left" vertical="center" wrapText="1"/>
      <protection/>
    </xf>
    <xf numFmtId="172" fontId="120" fillId="64" borderId="0" xfId="25" applyFont="1" applyFill="1" applyAlignment="1">
      <alignment horizontal="center" vertical="center"/>
      <protection/>
    </xf>
    <xf numFmtId="172" fontId="123" fillId="0" borderId="0" xfId="25" applyFont="1" applyAlignment="1">
      <alignment horizontal="center" vertical="center" wrapText="1"/>
      <protection/>
    </xf>
    <xf numFmtId="182" fontId="120" fillId="64" borderId="0" xfId="25" applyNumberFormat="1" applyFont="1" applyFill="1" applyAlignment="1">
      <alignment horizontal="center" vertical="center"/>
      <protection/>
    </xf>
    <xf numFmtId="182" fontId="121" fillId="0" borderId="0" xfId="17" applyNumberFormat="1" applyFont="1" applyAlignment="1">
      <alignment horizontal="center" vertical="center"/>
      <protection/>
    </xf>
    <xf numFmtId="182" fontId="117" fillId="64" borderId="0" xfId="25" applyNumberFormat="1" applyFont="1" applyFill="1" applyAlignment="1">
      <alignment vertical="center" wrapText="1"/>
      <protection/>
    </xf>
    <xf numFmtId="0" fontId="123" fillId="0" borderId="0" xfId="25" applyNumberFormat="1" applyFont="1" applyAlignment="1">
      <alignment horizontal="center" vertical="center"/>
      <protection/>
    </xf>
    <xf numFmtId="172" fontId="121" fillId="0" borderId="0" xfId="25" applyFont="1" applyAlignment="1">
      <alignment horizontal="center" vertical="center"/>
      <protection/>
    </xf>
    <xf numFmtId="182" fontId="116" fillId="64" borderId="0" xfId="25" applyNumberFormat="1" applyFont="1" applyFill="1" applyAlignment="1">
      <alignment horizontal="left" vertical="center" wrapText="1"/>
      <protection/>
    </xf>
    <xf numFmtId="182" fontId="116" fillId="64" borderId="0" xfId="25" applyNumberFormat="1" applyFont="1" applyFill="1" applyAlignment="1">
      <alignment horizontal="left" vertical="center"/>
      <protection/>
    </xf>
  </cellXfs>
  <cellStyles count="884">
    <cellStyle name="Normal" xfId="0"/>
    <cellStyle name="=C:\WINNT\SYSTEM32\COMMAND.COM" xfId="15"/>
    <cellStyle name="=C:\WINNT\SYSTEM32\COMMAND.COM 10" xfId="16"/>
    <cellStyle name="=C:\WINNT\SYSTEM32\COMMAND.COM 11" xfId="17"/>
    <cellStyle name="=C:\WINNT\SYSTEM32\COMMAND.COM 11 2" xfId="18"/>
    <cellStyle name="=C:\WINNT\SYSTEM32\COMMAND.COM 12" xfId="19"/>
    <cellStyle name="=C:\WINNT\SYSTEM32\COMMAND.COM 13" xfId="20"/>
    <cellStyle name="=C:\WINNT\SYSTEM32\COMMAND.COM 13 2" xfId="21"/>
    <cellStyle name="=C:\WINNT\SYSTEM32\COMMAND.COM 13 2 2" xfId="22"/>
    <cellStyle name="=C:\WINNT\SYSTEM32\COMMAND.COM 14" xfId="23"/>
    <cellStyle name="=C:\WINNT\SYSTEM32\COMMAND.COM 15" xfId="24"/>
    <cellStyle name="=C:\WINNT\SYSTEM32\COMMAND.COM 2" xfId="25"/>
    <cellStyle name="=C:\WINNT\SYSTEM32\COMMAND.COM 2 2" xfId="26"/>
    <cellStyle name="=C:\WINNT\SYSTEM32\COMMAND.COM 3" xfId="27"/>
    <cellStyle name="=C:\WINNT\SYSTEM32\COMMAND.COM 3 2" xfId="28"/>
    <cellStyle name="=C:\WINNT\SYSTEM32\COMMAND.COM 3 3" xfId="29"/>
    <cellStyle name="=C:\WINNT\SYSTEM32\COMMAND.COM 4" xfId="30"/>
    <cellStyle name="=C:\WINNT\SYSTEM32\COMMAND.COM 4 2" xfId="31"/>
    <cellStyle name="=C:\WINNT\SYSTEM32\COMMAND.COM 5" xfId="32"/>
    <cellStyle name="=C:\WINNT\SYSTEM32\COMMAND.COM 6" xfId="33"/>
    <cellStyle name="=C:\WINNT\SYSTEM32\COMMAND.COM 6 2" xfId="34"/>
    <cellStyle name="=C:\WINNT\SYSTEM32\COMMAND.COM 6 2 2" xfId="35"/>
    <cellStyle name="=C:\WINNT\SYSTEM32\COMMAND.COM 6 2 2 2" xfId="36"/>
    <cellStyle name="=C:\WINNT\SYSTEM32\COMMAND.COM 6 2 2 2 2" xfId="37"/>
    <cellStyle name="=C:\WINNT\SYSTEM32\COMMAND.COM 6 2 3" xfId="38"/>
    <cellStyle name="=C:\WINNT\SYSTEM32\COMMAND.COM 6 3" xfId="39"/>
    <cellStyle name="=C:\WINNT\SYSTEM32\COMMAND.COM 6 3 2" xfId="40"/>
    <cellStyle name="=C:\WINNT\SYSTEM32\COMMAND.COM 7" xfId="41"/>
    <cellStyle name="=C:\WINNT\SYSTEM32\COMMAND.COM 7 2" xfId="42"/>
    <cellStyle name="=C:\WINNT\SYSTEM32\COMMAND.COM 7 2 2" xfId="43"/>
    <cellStyle name="=C:\WINNT\SYSTEM32\COMMAND.COM 7 2 2 2" xfId="44"/>
    <cellStyle name="=C:\WINNT\SYSTEM32\COMMAND.COM 7 2 2 2 2" xfId="45"/>
    <cellStyle name="=C:\WINNT\SYSTEM32\COMMAND.COM 7 3" xfId="46"/>
    <cellStyle name="=C:\WINNT\SYSTEM32\COMMAND.COM 8" xfId="47"/>
    <cellStyle name="=C:\WINNT\SYSTEM32\COMMAND.COM 9" xfId="48"/>
    <cellStyle name="=C:\WINNT\SYSTEM32\COMMAND.COM_Licitaciones 100+ 2007 100408" xfId="49"/>
    <cellStyle name="20% - Accent1 2" xfId="50"/>
    <cellStyle name="20% - Accent1 2 2" xfId="51"/>
    <cellStyle name="20% - Accent1 2 3" xfId="52"/>
    <cellStyle name="20% - Accent1 2 4" xfId="53"/>
    <cellStyle name="20% - Accent1 3" xfId="54"/>
    <cellStyle name="20% - Accent1 3 2" xfId="55"/>
    <cellStyle name="20% - Accent1 3 3" xfId="56"/>
    <cellStyle name="20% - Accent1 4" xfId="57"/>
    <cellStyle name="20% - Accent1 5" xfId="58"/>
    <cellStyle name="20% - Accent1 6" xfId="59"/>
    <cellStyle name="20% - Accent1 6 2" xfId="60"/>
    <cellStyle name="20% - Accent1 7" xfId="61"/>
    <cellStyle name="20% - Accent1 8" xfId="62"/>
    <cellStyle name="20% - Accent1 9" xfId="63"/>
    <cellStyle name="20% - Accent2 2" xfId="64"/>
    <cellStyle name="20% - Accent2 2 2" xfId="65"/>
    <cellStyle name="20% - Accent2 2 3" xfId="66"/>
    <cellStyle name="20% - Accent2 2 4" xfId="67"/>
    <cellStyle name="20% - Accent2 3" xfId="68"/>
    <cellStyle name="20% - Accent2 3 2" xfId="69"/>
    <cellStyle name="20% - Accent2 3 3" xfId="70"/>
    <cellStyle name="20% - Accent2 4" xfId="71"/>
    <cellStyle name="20% - Accent2 5" xfId="72"/>
    <cellStyle name="20% - Accent2 6" xfId="73"/>
    <cellStyle name="20% - Accent2 6 2" xfId="74"/>
    <cellStyle name="20% - Accent2 7" xfId="75"/>
    <cellStyle name="20% - Accent2 8" xfId="76"/>
    <cellStyle name="20% - Accent2 9" xfId="77"/>
    <cellStyle name="20% - Accent3 2" xfId="78"/>
    <cellStyle name="20% - Accent3 2 2" xfId="79"/>
    <cellStyle name="20% - Accent3 2 3" xfId="80"/>
    <cellStyle name="20% - Accent3 2 4" xfId="81"/>
    <cellStyle name="20% - Accent3 3" xfId="82"/>
    <cellStyle name="20% - Accent3 3 2" xfId="83"/>
    <cellStyle name="20% - Accent3 3 3" xfId="84"/>
    <cellStyle name="20% - Accent3 4" xfId="85"/>
    <cellStyle name="20% - Accent3 5" xfId="86"/>
    <cellStyle name="20% - Accent3 6" xfId="87"/>
    <cellStyle name="20% - Accent3 6 2" xfId="88"/>
    <cellStyle name="20% - Accent3 7" xfId="89"/>
    <cellStyle name="20% - Accent3 8" xfId="90"/>
    <cellStyle name="20% - Accent3 9" xfId="91"/>
    <cellStyle name="20% - Accent4 2" xfId="92"/>
    <cellStyle name="20% - Accent4 2 2" xfId="93"/>
    <cellStyle name="20% - Accent4 2 3" xfId="94"/>
    <cellStyle name="20% - Accent4 2 4" xfId="95"/>
    <cellStyle name="20% - Accent4 3" xfId="96"/>
    <cellStyle name="20% - Accent4 3 2" xfId="97"/>
    <cellStyle name="20% - Accent4 3 3" xfId="98"/>
    <cellStyle name="20% - Accent4 4" xfId="99"/>
    <cellStyle name="20% - Accent4 5" xfId="100"/>
    <cellStyle name="20% - Accent4 6" xfId="101"/>
    <cellStyle name="20% - Accent4 6 2" xfId="102"/>
    <cellStyle name="20% - Accent4 7" xfId="103"/>
    <cellStyle name="20% - Accent4 8" xfId="104"/>
    <cellStyle name="20% - Accent4 9" xfId="105"/>
    <cellStyle name="20% - Accent5 2" xfId="106"/>
    <cellStyle name="20% - Accent5 2 2" xfId="107"/>
    <cellStyle name="20% - Accent5 2 3" xfId="108"/>
    <cellStyle name="20% - Accent5 2 4" xfId="109"/>
    <cellStyle name="20% - Accent5 3" xfId="110"/>
    <cellStyle name="20% - Accent5 3 2" xfId="111"/>
    <cellStyle name="20% - Accent5 3 3" xfId="112"/>
    <cellStyle name="20% - Accent5 4" xfId="113"/>
    <cellStyle name="20% - Accent5 5" xfId="114"/>
    <cellStyle name="20% - Accent5 6" xfId="115"/>
    <cellStyle name="20% - Accent5 6 2" xfId="116"/>
    <cellStyle name="20% - Accent5 7" xfId="117"/>
    <cellStyle name="20% - Accent5 8" xfId="118"/>
    <cellStyle name="20% - Accent5 9" xfId="119"/>
    <cellStyle name="20% - Accent6 2" xfId="120"/>
    <cellStyle name="20% - Accent6 2 2" xfId="121"/>
    <cellStyle name="20% - Accent6 2 3" xfId="122"/>
    <cellStyle name="20% - Accent6 2 4" xfId="123"/>
    <cellStyle name="20% - Accent6 3" xfId="124"/>
    <cellStyle name="20% - Accent6 3 2" xfId="125"/>
    <cellStyle name="20% - Accent6 3 3" xfId="126"/>
    <cellStyle name="20% - Accent6 4" xfId="127"/>
    <cellStyle name="20% - Accent6 5" xfId="128"/>
    <cellStyle name="20% - Accent6 6" xfId="129"/>
    <cellStyle name="20% - Accent6 6 2" xfId="130"/>
    <cellStyle name="20% - Accent6 7" xfId="131"/>
    <cellStyle name="20% - Accent6 8" xfId="132"/>
    <cellStyle name="20% - Accent6 9" xfId="133"/>
    <cellStyle name="20% - Énfasis1" xfId="134"/>
    <cellStyle name="20% - Énfasis2" xfId="135"/>
    <cellStyle name="20% - Énfasis3" xfId="136"/>
    <cellStyle name="20% - Énfasis4" xfId="137"/>
    <cellStyle name="20% - Énfasis5" xfId="138"/>
    <cellStyle name="20% - Énfasis6" xfId="139"/>
    <cellStyle name="40% - Accent1 2" xfId="140"/>
    <cellStyle name="40% - Accent1 2 2" xfId="141"/>
    <cellStyle name="40% - Accent1 2 3" xfId="142"/>
    <cellStyle name="40% - Accent1 2 4" xfId="143"/>
    <cellStyle name="40% - Accent1 3" xfId="144"/>
    <cellStyle name="40% - Accent1 3 2" xfId="145"/>
    <cellStyle name="40% - Accent1 3 3" xfId="146"/>
    <cellStyle name="40% - Accent1 4" xfId="147"/>
    <cellStyle name="40% - Accent1 5" xfId="148"/>
    <cellStyle name="40% - Accent1 6" xfId="149"/>
    <cellStyle name="40% - Accent1 6 2" xfId="150"/>
    <cellStyle name="40% - Accent1 7" xfId="151"/>
    <cellStyle name="40% - Accent1 8" xfId="152"/>
    <cellStyle name="40% - Accent1 9" xfId="153"/>
    <cellStyle name="40% - Accent2 2" xfId="154"/>
    <cellStyle name="40% - Accent2 2 2" xfId="155"/>
    <cellStyle name="40% - Accent2 2 3" xfId="156"/>
    <cellStyle name="40% - Accent2 2 4" xfId="157"/>
    <cellStyle name="40% - Accent2 3" xfId="158"/>
    <cellStyle name="40% - Accent2 3 2" xfId="159"/>
    <cellStyle name="40% - Accent2 3 3" xfId="160"/>
    <cellStyle name="40% - Accent2 4" xfId="161"/>
    <cellStyle name="40% - Accent2 5" xfId="162"/>
    <cellStyle name="40% - Accent2 6" xfId="163"/>
    <cellStyle name="40% - Accent2 6 2" xfId="164"/>
    <cellStyle name="40% - Accent2 7" xfId="165"/>
    <cellStyle name="40% - Accent2 8" xfId="166"/>
    <cellStyle name="40% - Accent2 9" xfId="167"/>
    <cellStyle name="40% - Accent3 2" xfId="168"/>
    <cellStyle name="40% - Accent3 2 2" xfId="169"/>
    <cellStyle name="40% - Accent3 2 3" xfId="170"/>
    <cellStyle name="40% - Accent3 2 4" xfId="171"/>
    <cellStyle name="40% - Accent3 3" xfId="172"/>
    <cellStyle name="40% - Accent3 3 2" xfId="173"/>
    <cellStyle name="40% - Accent3 3 3" xfId="174"/>
    <cellStyle name="40% - Accent3 4" xfId="175"/>
    <cellStyle name="40% - Accent3 5" xfId="176"/>
    <cellStyle name="40% - Accent3 6" xfId="177"/>
    <cellStyle name="40% - Accent3 6 2" xfId="178"/>
    <cellStyle name="40% - Accent3 7" xfId="179"/>
    <cellStyle name="40% - Accent3 8" xfId="180"/>
    <cellStyle name="40% - Accent3 9" xfId="181"/>
    <cellStyle name="40% - Accent4 2" xfId="182"/>
    <cellStyle name="40% - Accent4 2 2" xfId="183"/>
    <cellStyle name="40% - Accent4 2 3" xfId="184"/>
    <cellStyle name="40% - Accent4 2 4" xfId="185"/>
    <cellStyle name="40% - Accent4 3" xfId="186"/>
    <cellStyle name="40% - Accent4 3 2" xfId="187"/>
    <cellStyle name="40% - Accent4 3 3" xfId="188"/>
    <cellStyle name="40% - Accent4 4" xfId="189"/>
    <cellStyle name="40% - Accent4 5" xfId="190"/>
    <cellStyle name="40% - Accent4 6" xfId="191"/>
    <cellStyle name="40% - Accent4 6 2" xfId="192"/>
    <cellStyle name="40% - Accent4 7" xfId="193"/>
    <cellStyle name="40% - Accent4 8" xfId="194"/>
    <cellStyle name="40% - Accent4 9" xfId="195"/>
    <cellStyle name="40% - Accent5 2" xfId="196"/>
    <cellStyle name="40% - Accent5 2 2" xfId="197"/>
    <cellStyle name="40% - Accent5 2 3" xfId="198"/>
    <cellStyle name="40% - Accent5 2 4" xfId="199"/>
    <cellStyle name="40% - Accent5 3" xfId="200"/>
    <cellStyle name="40% - Accent5 3 2" xfId="201"/>
    <cellStyle name="40% - Accent5 3 3" xfId="202"/>
    <cellStyle name="40% - Accent5 4" xfId="203"/>
    <cellStyle name="40% - Accent5 5" xfId="204"/>
    <cellStyle name="40% - Accent5 6" xfId="205"/>
    <cellStyle name="40% - Accent5 6 2" xfId="206"/>
    <cellStyle name="40% - Accent5 7" xfId="207"/>
    <cellStyle name="40% - Accent5 8" xfId="208"/>
    <cellStyle name="40% - Accent5 9" xfId="209"/>
    <cellStyle name="40% - Accent6 2" xfId="210"/>
    <cellStyle name="40% - Accent6 2 2" xfId="211"/>
    <cellStyle name="40% - Accent6 2 3" xfId="212"/>
    <cellStyle name="40% - Accent6 2 4" xfId="213"/>
    <cellStyle name="40% - Accent6 3" xfId="214"/>
    <cellStyle name="40% - Accent6 3 2" xfId="215"/>
    <cellStyle name="40% - Accent6 3 3" xfId="216"/>
    <cellStyle name="40% - Accent6 4" xfId="217"/>
    <cellStyle name="40% - Accent6 5" xfId="218"/>
    <cellStyle name="40% - Accent6 6" xfId="219"/>
    <cellStyle name="40% - Accent6 6 2" xfId="220"/>
    <cellStyle name="40% - Accent6 7" xfId="221"/>
    <cellStyle name="40% - Accent6 8" xfId="222"/>
    <cellStyle name="40% - Accent6 9" xfId="223"/>
    <cellStyle name="40% - Énfasis1" xfId="224"/>
    <cellStyle name="40% - Énfasis2" xfId="225"/>
    <cellStyle name="40% - Énfasis3" xfId="226"/>
    <cellStyle name="40% - Énfasis4" xfId="227"/>
    <cellStyle name="40% - Énfasis5" xfId="228"/>
    <cellStyle name="40% - Énfasis6" xfId="229"/>
    <cellStyle name="60% - Accent1 2" xfId="230"/>
    <cellStyle name="60% - Accent1 2 2" xfId="231"/>
    <cellStyle name="60% - Accent1 2 3" xfId="232"/>
    <cellStyle name="60% - Accent1 2 4" xfId="233"/>
    <cellStyle name="60% - Accent1 3" xfId="234"/>
    <cellStyle name="60% - Accent1 3 2" xfId="235"/>
    <cellStyle name="60% - Accent1 3 3" xfId="236"/>
    <cellStyle name="60% - Accent1 4" xfId="237"/>
    <cellStyle name="60% - Accent1 5" xfId="238"/>
    <cellStyle name="60% - Accent1 6" xfId="239"/>
    <cellStyle name="60% - Accent1 6 2" xfId="240"/>
    <cellStyle name="60% - Accent1 7" xfId="241"/>
    <cellStyle name="60% - Accent1 8" xfId="242"/>
    <cellStyle name="60% - Accent1 9" xfId="243"/>
    <cellStyle name="60% - Accent2 2" xfId="244"/>
    <cellStyle name="60% - Accent2 2 2" xfId="245"/>
    <cellStyle name="60% - Accent2 2 3" xfId="246"/>
    <cellStyle name="60% - Accent2 2 4" xfId="247"/>
    <cellStyle name="60% - Accent2 3" xfId="248"/>
    <cellStyle name="60% - Accent2 3 2" xfId="249"/>
    <cellStyle name="60% - Accent2 3 3" xfId="250"/>
    <cellStyle name="60% - Accent2 4" xfId="251"/>
    <cellStyle name="60% - Accent2 5" xfId="252"/>
    <cellStyle name="60% - Accent2 6" xfId="253"/>
    <cellStyle name="60% - Accent2 6 2" xfId="254"/>
    <cellStyle name="60% - Accent2 7" xfId="255"/>
    <cellStyle name="60% - Accent2 8" xfId="256"/>
    <cellStyle name="60% - Accent2 9" xfId="257"/>
    <cellStyle name="60% - Accent3 2" xfId="258"/>
    <cellStyle name="60% - Accent3 2 2" xfId="259"/>
    <cellStyle name="60% - Accent3 2 3" xfId="260"/>
    <cellStyle name="60% - Accent3 2 4" xfId="261"/>
    <cellStyle name="60% - Accent3 3" xfId="262"/>
    <cellStyle name="60% - Accent3 3 2" xfId="263"/>
    <cellStyle name="60% - Accent3 3 3" xfId="264"/>
    <cellStyle name="60% - Accent3 4" xfId="265"/>
    <cellStyle name="60% - Accent3 5" xfId="266"/>
    <cellStyle name="60% - Accent3 6" xfId="267"/>
    <cellStyle name="60% - Accent3 6 2" xfId="268"/>
    <cellStyle name="60% - Accent3 7" xfId="269"/>
    <cellStyle name="60% - Accent3 8" xfId="270"/>
    <cellStyle name="60% - Accent3 9" xfId="271"/>
    <cellStyle name="60% - Accent4 2" xfId="272"/>
    <cellStyle name="60% - Accent4 2 2" xfId="273"/>
    <cellStyle name="60% - Accent4 2 3" xfId="274"/>
    <cellStyle name="60% - Accent4 2 4" xfId="275"/>
    <cellStyle name="60% - Accent4 3" xfId="276"/>
    <cellStyle name="60% - Accent4 3 2" xfId="277"/>
    <cellStyle name="60% - Accent4 3 3" xfId="278"/>
    <cellStyle name="60% - Accent4 4" xfId="279"/>
    <cellStyle name="60% - Accent4 5" xfId="280"/>
    <cellStyle name="60% - Accent4 6" xfId="281"/>
    <cellStyle name="60% - Accent4 6 2" xfId="282"/>
    <cellStyle name="60% - Accent4 7" xfId="283"/>
    <cellStyle name="60% - Accent4 8" xfId="284"/>
    <cellStyle name="60% - Accent4 9" xfId="285"/>
    <cellStyle name="60% - Accent5 2" xfId="286"/>
    <cellStyle name="60% - Accent5 2 2" xfId="287"/>
    <cellStyle name="60% - Accent5 2 3" xfId="288"/>
    <cellStyle name="60% - Accent5 2 4" xfId="289"/>
    <cellStyle name="60% - Accent5 3" xfId="290"/>
    <cellStyle name="60% - Accent5 3 2" xfId="291"/>
    <cellStyle name="60% - Accent5 3 3" xfId="292"/>
    <cellStyle name="60% - Accent5 4" xfId="293"/>
    <cellStyle name="60% - Accent5 5" xfId="294"/>
    <cellStyle name="60% - Accent5 6" xfId="295"/>
    <cellStyle name="60% - Accent5 6 2" xfId="296"/>
    <cellStyle name="60% - Accent5 7" xfId="297"/>
    <cellStyle name="60% - Accent5 8" xfId="298"/>
    <cellStyle name="60% - Accent5 9" xfId="299"/>
    <cellStyle name="60% - Accent6 2" xfId="300"/>
    <cellStyle name="60% - Accent6 2 2" xfId="301"/>
    <cellStyle name="60% - Accent6 2 3" xfId="302"/>
    <cellStyle name="60% - Accent6 2 4" xfId="303"/>
    <cellStyle name="60% - Accent6 3" xfId="304"/>
    <cellStyle name="60% - Accent6 3 2" xfId="305"/>
    <cellStyle name="60% - Accent6 3 3" xfId="306"/>
    <cellStyle name="60% - Accent6 4" xfId="307"/>
    <cellStyle name="60% - Accent6 5" xfId="308"/>
    <cellStyle name="60% - Accent6 6" xfId="309"/>
    <cellStyle name="60% - Accent6 6 2" xfId="310"/>
    <cellStyle name="60% - Accent6 7" xfId="311"/>
    <cellStyle name="60% - Accent6 8" xfId="312"/>
    <cellStyle name="60% - Accent6 9" xfId="313"/>
    <cellStyle name="60% - Énfasis1" xfId="314"/>
    <cellStyle name="60% - Énfasis2" xfId="315"/>
    <cellStyle name="60% - Énfasis3" xfId="316"/>
    <cellStyle name="60% - Énfasis4" xfId="317"/>
    <cellStyle name="60% - Énfasis5" xfId="318"/>
    <cellStyle name="60% - Énfasis6" xfId="319"/>
    <cellStyle name="Accent1 2" xfId="320"/>
    <cellStyle name="Accent1 2 2" xfId="321"/>
    <cellStyle name="Accent1 2 3" xfId="322"/>
    <cellStyle name="Accent1 2 4" xfId="323"/>
    <cellStyle name="Accent1 3" xfId="324"/>
    <cellStyle name="Accent1 3 2" xfId="325"/>
    <cellStyle name="Accent1 3 3" xfId="326"/>
    <cellStyle name="Accent1 4" xfId="327"/>
    <cellStyle name="Accent1 5" xfId="328"/>
    <cellStyle name="Accent1 6" xfId="329"/>
    <cellStyle name="Accent1 6 2" xfId="330"/>
    <cellStyle name="Accent1 7" xfId="331"/>
    <cellStyle name="Accent1 8" xfId="332"/>
    <cellStyle name="Accent1 9" xfId="333"/>
    <cellStyle name="Accent2 2" xfId="334"/>
    <cellStyle name="Accent2 2 2" xfId="335"/>
    <cellStyle name="Accent2 2 3" xfId="336"/>
    <cellStyle name="Accent2 2 4" xfId="337"/>
    <cellStyle name="Accent2 3" xfId="338"/>
    <cellStyle name="Accent2 3 2" xfId="339"/>
    <cellStyle name="Accent2 3 3" xfId="340"/>
    <cellStyle name="Accent2 4" xfId="341"/>
    <cellStyle name="Accent2 5" xfId="342"/>
    <cellStyle name="Accent2 6" xfId="343"/>
    <cellStyle name="Accent2 6 2" xfId="344"/>
    <cellStyle name="Accent2 7" xfId="345"/>
    <cellStyle name="Accent2 8" xfId="346"/>
    <cellStyle name="Accent2 9" xfId="347"/>
    <cellStyle name="Accent3 2" xfId="348"/>
    <cellStyle name="Accent3 2 2" xfId="349"/>
    <cellStyle name="Accent3 2 3" xfId="350"/>
    <cellStyle name="Accent3 2 4" xfId="351"/>
    <cellStyle name="Accent3 3" xfId="352"/>
    <cellStyle name="Accent3 3 2" xfId="353"/>
    <cellStyle name="Accent3 3 3" xfId="354"/>
    <cellStyle name="Accent3 4" xfId="355"/>
    <cellStyle name="Accent3 5" xfId="356"/>
    <cellStyle name="Accent3 6" xfId="357"/>
    <cellStyle name="Accent3 6 2" xfId="358"/>
    <cellStyle name="Accent3 7" xfId="359"/>
    <cellStyle name="Accent3 8" xfId="360"/>
    <cellStyle name="Accent3 9" xfId="361"/>
    <cellStyle name="Accent4 2" xfId="362"/>
    <cellStyle name="Accent4 2 2" xfId="363"/>
    <cellStyle name="Accent4 2 3" xfId="364"/>
    <cellStyle name="Accent4 2 4" xfId="365"/>
    <cellStyle name="Accent4 3" xfId="366"/>
    <cellStyle name="Accent4 3 2" xfId="367"/>
    <cellStyle name="Accent4 3 3" xfId="368"/>
    <cellStyle name="Accent4 4" xfId="369"/>
    <cellStyle name="Accent4 5" xfId="370"/>
    <cellStyle name="Accent4 6" xfId="371"/>
    <cellStyle name="Accent4 6 2" xfId="372"/>
    <cellStyle name="Accent4 7" xfId="373"/>
    <cellStyle name="Accent4 8" xfId="374"/>
    <cellStyle name="Accent4 9" xfId="375"/>
    <cellStyle name="Accent5 2" xfId="376"/>
    <cellStyle name="Accent5 2 2" xfId="377"/>
    <cellStyle name="Accent5 2 3" xfId="378"/>
    <cellStyle name="Accent5 2 4" xfId="379"/>
    <cellStyle name="Accent5 3" xfId="380"/>
    <cellStyle name="Accent5 3 2" xfId="381"/>
    <cellStyle name="Accent5 3 3" xfId="382"/>
    <cellStyle name="Accent5 4" xfId="383"/>
    <cellStyle name="Accent5 5" xfId="384"/>
    <cellStyle name="Accent5 6" xfId="385"/>
    <cellStyle name="Accent5 6 2" xfId="386"/>
    <cellStyle name="Accent5 7" xfId="387"/>
    <cellStyle name="Accent5 8" xfId="388"/>
    <cellStyle name="Accent5 9" xfId="389"/>
    <cellStyle name="Accent6 2" xfId="390"/>
    <cellStyle name="Accent6 2 2" xfId="391"/>
    <cellStyle name="Accent6 2 3" xfId="392"/>
    <cellStyle name="Accent6 2 4" xfId="393"/>
    <cellStyle name="Accent6 3" xfId="394"/>
    <cellStyle name="Accent6 3 2" xfId="395"/>
    <cellStyle name="Accent6 3 3" xfId="396"/>
    <cellStyle name="Accent6 4" xfId="397"/>
    <cellStyle name="Accent6 5" xfId="398"/>
    <cellStyle name="Accent6 6" xfId="399"/>
    <cellStyle name="Accent6 6 2" xfId="400"/>
    <cellStyle name="Accent6 7" xfId="401"/>
    <cellStyle name="Accent6 8" xfId="402"/>
    <cellStyle name="Accent6 9" xfId="403"/>
    <cellStyle name="advertencia" xfId="404"/>
    <cellStyle name="args.style" xfId="405"/>
    <cellStyle name="Bad 2" xfId="406"/>
    <cellStyle name="Bad 2 2" xfId="407"/>
    <cellStyle name="Bad 2 3" xfId="408"/>
    <cellStyle name="Bad 2 4" xfId="409"/>
    <cellStyle name="Bad 3" xfId="410"/>
    <cellStyle name="Bad 3 2" xfId="411"/>
    <cellStyle name="Bad 3 3" xfId="412"/>
    <cellStyle name="Bad 4" xfId="413"/>
    <cellStyle name="Bad 5" xfId="414"/>
    <cellStyle name="Bad 6" xfId="415"/>
    <cellStyle name="Bad 6 2" xfId="416"/>
    <cellStyle name="Bad 7" xfId="417"/>
    <cellStyle name="Bad 8" xfId="418"/>
    <cellStyle name="Bad 9" xfId="419"/>
    <cellStyle name="Body" xfId="420"/>
    <cellStyle name="Bueno" xfId="421"/>
    <cellStyle name="Calc Currency (0)" xfId="422"/>
    <cellStyle name="Calculation 2" xfId="423"/>
    <cellStyle name="Calculation 2 2" xfId="424"/>
    <cellStyle name="Calculation 2 3" xfId="425"/>
    <cellStyle name="Calculation 2 4" xfId="426"/>
    <cellStyle name="Calculation 3" xfId="427"/>
    <cellStyle name="Calculation 3 2" xfId="428"/>
    <cellStyle name="Calculation 3 3" xfId="429"/>
    <cellStyle name="Calculation 4" xfId="430"/>
    <cellStyle name="Calculation 5" xfId="431"/>
    <cellStyle name="Calculation 6" xfId="432"/>
    <cellStyle name="Calculation 6 2" xfId="433"/>
    <cellStyle name="Calculation 7" xfId="434"/>
    <cellStyle name="Calculation 8" xfId="435"/>
    <cellStyle name="Calculation 9" xfId="436"/>
    <cellStyle name="Cálculo" xfId="437"/>
    <cellStyle name="Celda de comprobación" xfId="438"/>
    <cellStyle name="Celda vinculada" xfId="439"/>
    <cellStyle name="Check Cell 2" xfId="440"/>
    <cellStyle name="Check Cell 2 2" xfId="441"/>
    <cellStyle name="Check Cell 2 3" xfId="442"/>
    <cellStyle name="Check Cell 2 4" xfId="443"/>
    <cellStyle name="Check Cell 3" xfId="444"/>
    <cellStyle name="Check Cell 3 2" xfId="445"/>
    <cellStyle name="Check Cell 3 3" xfId="446"/>
    <cellStyle name="Check Cell 4" xfId="447"/>
    <cellStyle name="Check Cell 5" xfId="448"/>
    <cellStyle name="Check Cell 6" xfId="449"/>
    <cellStyle name="Check Cell 6 2" xfId="450"/>
    <cellStyle name="Check Cell 7" xfId="451"/>
    <cellStyle name="Check Cell 8" xfId="452"/>
    <cellStyle name="Check Cell 9" xfId="453"/>
    <cellStyle name="Comma 2" xfId="454"/>
    <cellStyle name="Comma 2 2" xfId="455"/>
    <cellStyle name="Comma 2 2 2" xfId="456"/>
    <cellStyle name="Comma 2 3" xfId="457"/>
    <cellStyle name="Comma 2 3 2" xfId="458"/>
    <cellStyle name="Comma 2 3 2 2" xfId="459"/>
    <cellStyle name="Comma 2 3 2 2 2" xfId="460"/>
    <cellStyle name="Comma 2 3 2 2 2 2" xfId="461"/>
    <cellStyle name="Comma 2 3 3" xfId="462"/>
    <cellStyle name="Comma 2 3 4" xfId="463"/>
    <cellStyle name="Comma 2 4" xfId="464"/>
    <cellStyle name="Comma 2 4 2" xfId="465"/>
    <cellStyle name="Comma 2 4 2 2" xfId="466"/>
    <cellStyle name="Comma 2 5" xfId="467"/>
    <cellStyle name="Comma 3" xfId="468"/>
    <cellStyle name="Comma 4" xfId="469"/>
    <cellStyle name="Comma 4 2" xfId="470"/>
    <cellStyle name="Comma 5" xfId="471"/>
    <cellStyle name="Comma 5 2" xfId="472"/>
    <cellStyle name="Comma 5 2 2" xfId="473"/>
    <cellStyle name="Comma 5 2 2 2" xfId="474"/>
    <cellStyle name="Comma 5 2 2 2 2" xfId="475"/>
    <cellStyle name="Comma 5 2 2 2 3" xfId="476"/>
    <cellStyle name="Comma 5 2 3" xfId="477"/>
    <cellStyle name="Comma 5 2 4" xfId="478"/>
    <cellStyle name="Comma 5 3" xfId="479"/>
    <cellStyle name="Comma 5 3 2" xfId="480"/>
    <cellStyle name="Comma 5 3 3" xfId="481"/>
    <cellStyle name="Comma 6" xfId="482"/>
    <cellStyle name="Comma 6 2" xfId="483"/>
    <cellStyle name="Comma 7" xfId="484"/>
    <cellStyle name="Comma 8" xfId="485"/>
    <cellStyle name="Comma_Relación cInversionistas (MtM Gilberto) 200909" xfId="486"/>
    <cellStyle name="Copied" xfId="487"/>
    <cellStyle name="COST1" xfId="488"/>
    <cellStyle name="Currency 2" xfId="489"/>
    <cellStyle name="Dezimal [0]_NEGS" xfId="490"/>
    <cellStyle name="Dezimal_NEGS" xfId="491"/>
    <cellStyle name="Encabezado 1" xfId="492"/>
    <cellStyle name="Encabezado 4" xfId="493"/>
    <cellStyle name="Énfasis1" xfId="494"/>
    <cellStyle name="Énfasis2" xfId="495"/>
    <cellStyle name="Énfasis3" xfId="496"/>
    <cellStyle name="Énfasis4" xfId="497"/>
    <cellStyle name="Énfasis5" xfId="498"/>
    <cellStyle name="Énfasis6" xfId="499"/>
    <cellStyle name="Entered" xfId="500"/>
    <cellStyle name="Entrada" xfId="501"/>
    <cellStyle name="Estilo 1" xfId="502"/>
    <cellStyle name="Estilo 1 2" xfId="503"/>
    <cellStyle name="Estilo 1 2 2" xfId="504"/>
    <cellStyle name="Estilo 1 3" xfId="505"/>
    <cellStyle name="Euro" xfId="506"/>
    <cellStyle name="Euro 2" xfId="507"/>
    <cellStyle name="Euro 3" xfId="508"/>
    <cellStyle name="Euro 4" xfId="509"/>
    <cellStyle name="Explanatory Text 2" xfId="510"/>
    <cellStyle name="Explanatory Text 2 2" xfId="511"/>
    <cellStyle name="Explanatory Text 2 3" xfId="512"/>
    <cellStyle name="Explanatory Text 2 4" xfId="513"/>
    <cellStyle name="Explanatory Text 3" xfId="514"/>
    <cellStyle name="Explanatory Text 3 2" xfId="515"/>
    <cellStyle name="Explanatory Text 3 3" xfId="516"/>
    <cellStyle name="Explanatory Text 4" xfId="517"/>
    <cellStyle name="Explanatory Text 5" xfId="518"/>
    <cellStyle name="Explanatory Text 6" xfId="519"/>
    <cellStyle name="Explanatory Text 6 2" xfId="520"/>
    <cellStyle name="Explanatory Text 7" xfId="521"/>
    <cellStyle name="Explanatory Text 8" xfId="522"/>
    <cellStyle name="Explanatory Text 9" xfId="523"/>
    <cellStyle name="Good 2" xfId="524"/>
    <cellStyle name="Good 2 2" xfId="525"/>
    <cellStyle name="Good 2 3" xfId="526"/>
    <cellStyle name="Good 2 4" xfId="527"/>
    <cellStyle name="Good 3" xfId="528"/>
    <cellStyle name="Good 3 2" xfId="529"/>
    <cellStyle name="Good 3 3" xfId="530"/>
    <cellStyle name="Good 4" xfId="531"/>
    <cellStyle name="Good 5" xfId="532"/>
    <cellStyle name="Good 6" xfId="533"/>
    <cellStyle name="Good 6 2" xfId="534"/>
    <cellStyle name="Good 7" xfId="535"/>
    <cellStyle name="Good 8" xfId="536"/>
    <cellStyle name="Good 9" xfId="537"/>
    <cellStyle name="Grey" xfId="538"/>
    <cellStyle name="Grey 2" xfId="539"/>
    <cellStyle name="Head 1" xfId="540"/>
    <cellStyle name="Header1" xfId="541"/>
    <cellStyle name="Header2" xfId="542"/>
    <cellStyle name="Header2 2" xfId="543"/>
    <cellStyle name="Header2 3" xfId="544"/>
    <cellStyle name="Heading 1 2" xfId="545"/>
    <cellStyle name="Heading 1 2 2" xfId="546"/>
    <cellStyle name="Heading 1 2 3" xfId="547"/>
    <cellStyle name="Heading 1 2 4" xfId="548"/>
    <cellStyle name="Heading 1 3" xfId="549"/>
    <cellStyle name="Heading 1 3 2" xfId="550"/>
    <cellStyle name="Heading 1 3 3" xfId="551"/>
    <cellStyle name="Heading 1 4" xfId="552"/>
    <cellStyle name="Heading 1 5" xfId="553"/>
    <cellStyle name="Heading 1 6" xfId="554"/>
    <cellStyle name="Heading 1 6 2" xfId="555"/>
    <cellStyle name="Heading 1 7" xfId="556"/>
    <cellStyle name="Heading 1 8" xfId="557"/>
    <cellStyle name="Heading 1 9" xfId="558"/>
    <cellStyle name="Heading 2 2" xfId="559"/>
    <cellStyle name="Heading 2 2 2" xfId="560"/>
    <cellStyle name="Heading 2 2 3" xfId="561"/>
    <cellStyle name="Heading 2 2 4" xfId="562"/>
    <cellStyle name="Heading 2 3" xfId="563"/>
    <cellStyle name="Heading 2 3 2" xfId="564"/>
    <cellStyle name="Heading 2 3 3" xfId="565"/>
    <cellStyle name="Heading 2 4" xfId="566"/>
    <cellStyle name="Heading 2 5" xfId="567"/>
    <cellStyle name="Heading 2 6" xfId="568"/>
    <cellStyle name="Heading 2 6 2" xfId="569"/>
    <cellStyle name="Heading 2 7" xfId="570"/>
    <cellStyle name="Heading 2 8" xfId="571"/>
    <cellStyle name="Heading 2 9" xfId="572"/>
    <cellStyle name="Heading 3 2" xfId="573"/>
    <cellStyle name="Heading 3 2 2" xfId="574"/>
    <cellStyle name="Heading 3 2 3" xfId="575"/>
    <cellStyle name="Heading 3 2 4" xfId="576"/>
    <cellStyle name="Heading 3 3" xfId="577"/>
    <cellStyle name="Heading 3 3 2" xfId="578"/>
    <cellStyle name="Heading 3 3 3" xfId="579"/>
    <cellStyle name="Heading 3 4" xfId="580"/>
    <cellStyle name="Heading 3 5" xfId="581"/>
    <cellStyle name="Heading 3 6" xfId="582"/>
    <cellStyle name="Heading 3 6 2" xfId="583"/>
    <cellStyle name="Heading 3 7" xfId="584"/>
    <cellStyle name="Heading 3 8" xfId="585"/>
    <cellStyle name="Heading 3 9" xfId="586"/>
    <cellStyle name="Heading 4 2" xfId="587"/>
    <cellStyle name="Heading 4 2 2" xfId="588"/>
    <cellStyle name="Heading 4 2 3" xfId="589"/>
    <cellStyle name="Heading 4 2 4" xfId="590"/>
    <cellStyle name="Heading 4 3" xfId="591"/>
    <cellStyle name="Heading 4 3 2" xfId="592"/>
    <cellStyle name="Heading 4 3 3" xfId="593"/>
    <cellStyle name="Heading 4 4" xfId="594"/>
    <cellStyle name="Heading 4 5" xfId="595"/>
    <cellStyle name="Heading 4 6" xfId="596"/>
    <cellStyle name="Heading 4 6 2" xfId="597"/>
    <cellStyle name="Heading 4 7" xfId="598"/>
    <cellStyle name="Heading 4 8" xfId="599"/>
    <cellStyle name="Heading 4 9" xfId="600"/>
    <cellStyle name="HEADINGS" xfId="601"/>
    <cellStyle name="HEADINGSTOP" xfId="602"/>
    <cellStyle name="Hyperlink" xfId="603"/>
    <cellStyle name="Hipervínculo 2" xfId="604"/>
    <cellStyle name="Followed Hyperlink" xfId="605"/>
    <cellStyle name="Incorrecto" xfId="606"/>
    <cellStyle name="Input [yellow]" xfId="607"/>
    <cellStyle name="Input [yellow] 2" xfId="608"/>
    <cellStyle name="Input 2" xfId="609"/>
    <cellStyle name="Input 2 2" xfId="610"/>
    <cellStyle name="Input 2 3" xfId="611"/>
    <cellStyle name="Input 2 4" xfId="612"/>
    <cellStyle name="Input 3" xfId="613"/>
    <cellStyle name="Input 3 2" xfId="614"/>
    <cellStyle name="Input 3 3" xfId="615"/>
    <cellStyle name="Input 4" xfId="616"/>
    <cellStyle name="Input 5" xfId="617"/>
    <cellStyle name="Input 6" xfId="618"/>
    <cellStyle name="Input 6 2" xfId="619"/>
    <cellStyle name="Input 7" xfId="620"/>
    <cellStyle name="Input 8" xfId="621"/>
    <cellStyle name="Input 9" xfId="622"/>
    <cellStyle name="Linked Cell 2" xfId="623"/>
    <cellStyle name="Linked Cell 2 2" xfId="624"/>
    <cellStyle name="Linked Cell 2 3" xfId="625"/>
    <cellStyle name="Linked Cell 2 4" xfId="626"/>
    <cellStyle name="Linked Cell 3" xfId="627"/>
    <cellStyle name="Linked Cell 3 2" xfId="628"/>
    <cellStyle name="Linked Cell 3 3" xfId="629"/>
    <cellStyle name="Linked Cell 4" xfId="630"/>
    <cellStyle name="Linked Cell 5" xfId="631"/>
    <cellStyle name="Linked Cell 6" xfId="632"/>
    <cellStyle name="Linked Cell 6 2" xfId="633"/>
    <cellStyle name="Linked Cell 7" xfId="634"/>
    <cellStyle name="Linked Cell 8" xfId="635"/>
    <cellStyle name="Linked Cell 9" xfId="636"/>
    <cellStyle name="Comma" xfId="637"/>
    <cellStyle name="Comma [0]" xfId="638"/>
    <cellStyle name="Millares 2" xfId="639"/>
    <cellStyle name="Milliers [0]_!!!GO" xfId="640"/>
    <cellStyle name="Milliers_!!!GO" xfId="641"/>
    <cellStyle name="Currency" xfId="642"/>
    <cellStyle name="Currency [0]" xfId="643"/>
    <cellStyle name="Monétaire [0]_!!!GO" xfId="644"/>
    <cellStyle name="Monétaire_!!!GO" xfId="645"/>
    <cellStyle name="Neutral" xfId="646"/>
    <cellStyle name="Neutral 2" xfId="647"/>
    <cellStyle name="Neutral 2 2" xfId="648"/>
    <cellStyle name="Neutral 2 3" xfId="649"/>
    <cellStyle name="Neutral 2 4" xfId="650"/>
    <cellStyle name="Neutral 3" xfId="651"/>
    <cellStyle name="Neutral 3 2" xfId="652"/>
    <cellStyle name="Neutral 3 3" xfId="653"/>
    <cellStyle name="Neutral 4" xfId="654"/>
    <cellStyle name="Neutral 5" xfId="655"/>
    <cellStyle name="Neutral 6" xfId="656"/>
    <cellStyle name="Neutral 6 2" xfId="657"/>
    <cellStyle name="Neutral 7" xfId="658"/>
    <cellStyle name="Neutral 8" xfId="659"/>
    <cellStyle name="Neutral 9" xfId="660"/>
    <cellStyle name="No-definido" xfId="661"/>
    <cellStyle name="No-definido 2" xfId="662"/>
    <cellStyle name="No-definido 3" xfId="663"/>
    <cellStyle name="Normal - Style1" xfId="664"/>
    <cellStyle name="Normal - Style1 2" xfId="665"/>
    <cellStyle name="Normal - Style1 2 2" xfId="666"/>
    <cellStyle name="Normal - Style1 3" xfId="667"/>
    <cellStyle name="Normal 10" xfId="668"/>
    <cellStyle name="Normal 10 2" xfId="669"/>
    <cellStyle name="Normal 10 3" xfId="670"/>
    <cellStyle name="Normal 11" xfId="671"/>
    <cellStyle name="Normal 12" xfId="672"/>
    <cellStyle name="Normal 12 2" xfId="673"/>
    <cellStyle name="Normal 13" xfId="674"/>
    <cellStyle name="Normal 13 2" xfId="675"/>
    <cellStyle name="Normal 14" xfId="676"/>
    <cellStyle name="Normal 15" xfId="677"/>
    <cellStyle name="Normal 16" xfId="678"/>
    <cellStyle name="Normal 17" xfId="679"/>
    <cellStyle name="Normal 2" xfId="680"/>
    <cellStyle name="Normal 2 10" xfId="681"/>
    <cellStyle name="Normal 2 11" xfId="682"/>
    <cellStyle name="Normal 2 12" xfId="683"/>
    <cellStyle name="Normal 2 12 2" xfId="684"/>
    <cellStyle name="Normal 2 12 2 2" xfId="685"/>
    <cellStyle name="Normal 2 13" xfId="686"/>
    <cellStyle name="Normal 2 14" xfId="687"/>
    <cellStyle name="Normal 2 15" xfId="688"/>
    <cellStyle name="Normal 2 2" xfId="689"/>
    <cellStyle name="Normal 2 2 2" xfId="690"/>
    <cellStyle name="Normal 2 3" xfId="691"/>
    <cellStyle name="Normal 2 4" xfId="692"/>
    <cellStyle name="Normal 2 4 2" xfId="693"/>
    <cellStyle name="Normal 2 4 2 2" xfId="694"/>
    <cellStyle name="Normal 2 4 2 2 2" xfId="695"/>
    <cellStyle name="Normal 2 4 2 2 2 2" xfId="696"/>
    <cellStyle name="Normal 2 4 2 3" xfId="697"/>
    <cellStyle name="Normal 2 4 3" xfId="698"/>
    <cellStyle name="Normal 2 4 3 2" xfId="699"/>
    <cellStyle name="Normal 2 5" xfId="700"/>
    <cellStyle name="Normal 2 5 2" xfId="701"/>
    <cellStyle name="Normal 2 5 2 2" xfId="702"/>
    <cellStyle name="Normal 2 5 2 2 2" xfId="703"/>
    <cellStyle name="Normal 2 5 2 2 2 2" xfId="704"/>
    <cellStyle name="Normal 2 5 3" xfId="705"/>
    <cellStyle name="Normal 2 6" xfId="706"/>
    <cellStyle name="Normal 2 6 2" xfId="707"/>
    <cellStyle name="Normal 2 7" xfId="708"/>
    <cellStyle name="Normal 2 8" xfId="709"/>
    <cellStyle name="Normal 2 9" xfId="710"/>
    <cellStyle name="Normal 3" xfId="711"/>
    <cellStyle name="Normal 3 2" xfId="712"/>
    <cellStyle name="Normal 3 2 2" xfId="713"/>
    <cellStyle name="Normal 3 2 2 2" xfId="714"/>
    <cellStyle name="Normal 3 2 2 2 2" xfId="715"/>
    <cellStyle name="Normal 3 2 2 2 2 2" xfId="716"/>
    <cellStyle name="Normal 3 2 2 2 2 2 2" xfId="717"/>
    <cellStyle name="Normal 3 2 2 2 2 2 2 2" xfId="718"/>
    <cellStyle name="Normal 3 2 2 2 2 3" xfId="719"/>
    <cellStyle name="Normal 3 2 2 3" xfId="720"/>
    <cellStyle name="Normal 3 2 2 3 2" xfId="721"/>
    <cellStyle name="Normal 3 2 2 4" xfId="722"/>
    <cellStyle name="Normal 3 2 3" xfId="723"/>
    <cellStyle name="Normal 3 2 3 2" xfId="724"/>
    <cellStyle name="Normal 3 2 3 2 2" xfId="725"/>
    <cellStyle name="Normal 3 2 4" xfId="726"/>
    <cellStyle name="Normal 3 3" xfId="727"/>
    <cellStyle name="Normal 3 3 2" xfId="728"/>
    <cellStyle name="Normal 3 3 2 2" xfId="729"/>
    <cellStyle name="Normal 3 4" xfId="730"/>
    <cellStyle name="Normal 3 4 2" xfId="731"/>
    <cellStyle name="Normal 4" xfId="732"/>
    <cellStyle name="Normal 4 2" xfId="733"/>
    <cellStyle name="Normal 4 2 2" xfId="734"/>
    <cellStyle name="Normal 4 2 2 2" xfId="735"/>
    <cellStyle name="Normal 4 2 2 2 2" xfId="736"/>
    <cellStyle name="Normal 4 2 2 2 2 2" xfId="737"/>
    <cellStyle name="Normal 4 2 2 2 3" xfId="738"/>
    <cellStyle name="Normal 4 2 3" xfId="739"/>
    <cellStyle name="Normal 4 2 4" xfId="740"/>
    <cellStyle name="Normal 4 3" xfId="741"/>
    <cellStyle name="Normal 4 3 2" xfId="742"/>
    <cellStyle name="Normal 4 3 3" xfId="743"/>
    <cellStyle name="Normal 5" xfId="744"/>
    <cellStyle name="Normal 5 2" xfId="745"/>
    <cellStyle name="Normal 6" xfId="746"/>
    <cellStyle name="Normal 7" xfId="747"/>
    <cellStyle name="Normal 8" xfId="748"/>
    <cellStyle name="Normal 8 2" xfId="749"/>
    <cellStyle name="Normal 9" xfId="750"/>
    <cellStyle name="Normal 9 2" xfId="751"/>
    <cellStyle name="Notas" xfId="752"/>
    <cellStyle name="Note 2" xfId="753"/>
    <cellStyle name="Note 2 2" xfId="754"/>
    <cellStyle name="Note 2 3" xfId="755"/>
    <cellStyle name="Note 2 4" xfId="756"/>
    <cellStyle name="Note 3" xfId="757"/>
    <cellStyle name="Note 3 2" xfId="758"/>
    <cellStyle name="Note 3 3" xfId="759"/>
    <cellStyle name="Note 4" xfId="760"/>
    <cellStyle name="Note 5" xfId="761"/>
    <cellStyle name="Note 6" xfId="762"/>
    <cellStyle name="Note 6 2" xfId="763"/>
    <cellStyle name="Note 7" xfId="764"/>
    <cellStyle name="Note 8" xfId="765"/>
    <cellStyle name="Note 9" xfId="766"/>
    <cellStyle name="Œ…‹æØ‚è [0.00]_!!!GO" xfId="767"/>
    <cellStyle name="Œ…‹æØ‚è_!!!GO" xfId="768"/>
    <cellStyle name="Output 2" xfId="769"/>
    <cellStyle name="Output 2 2" xfId="770"/>
    <cellStyle name="Output 2 3" xfId="771"/>
    <cellStyle name="Output 2 4" xfId="772"/>
    <cellStyle name="Output 3" xfId="773"/>
    <cellStyle name="Output 3 2" xfId="774"/>
    <cellStyle name="Output 3 3" xfId="775"/>
    <cellStyle name="Output 4" xfId="776"/>
    <cellStyle name="Output 5" xfId="777"/>
    <cellStyle name="Output 6" xfId="778"/>
    <cellStyle name="Output 6 2" xfId="779"/>
    <cellStyle name="Output 7" xfId="780"/>
    <cellStyle name="Output 8" xfId="781"/>
    <cellStyle name="Output 9" xfId="782"/>
    <cellStyle name="per.style" xfId="783"/>
    <cellStyle name="Percent [2]" xfId="784"/>
    <cellStyle name="Percent [2] 2" xfId="785"/>
    <cellStyle name="Percent [2] 2 2" xfId="786"/>
    <cellStyle name="Percent [2] 3" xfId="787"/>
    <cellStyle name="Percent 10" xfId="788"/>
    <cellStyle name="Percent 19" xfId="789"/>
    <cellStyle name="Percent 2" xfId="790"/>
    <cellStyle name="Percent 2 2" xfId="791"/>
    <cellStyle name="Percent 2 2 2" xfId="792"/>
    <cellStyle name="Percent 2 3" xfId="793"/>
    <cellStyle name="Percent 2 4" xfId="794"/>
    <cellStyle name="Percent 3" xfId="795"/>
    <cellStyle name="Percent 4" xfId="796"/>
    <cellStyle name="Percent 5" xfId="797"/>
    <cellStyle name="Percent 6" xfId="798"/>
    <cellStyle name="Percent" xfId="799"/>
    <cellStyle name="Porcentaje 2" xfId="800"/>
    <cellStyle name="regstoresfromspecstores" xfId="801"/>
    <cellStyle name="RevList" xfId="802"/>
    <cellStyle name="Salida" xfId="803"/>
    <cellStyle name="SAPBEXaggData" xfId="804"/>
    <cellStyle name="SAPBEXaggDataEmph" xfId="805"/>
    <cellStyle name="SAPBEXaggItem" xfId="806"/>
    <cellStyle name="SAPBEXaggItemX" xfId="807"/>
    <cellStyle name="SAPBEXchaText" xfId="808"/>
    <cellStyle name="SAPBEXexcBad7" xfId="809"/>
    <cellStyle name="SAPBEXexcBad8" xfId="810"/>
    <cellStyle name="SAPBEXexcBad9" xfId="811"/>
    <cellStyle name="SAPBEXexcCritical4" xfId="812"/>
    <cellStyle name="SAPBEXexcCritical5" xfId="813"/>
    <cellStyle name="SAPBEXexcCritical6" xfId="814"/>
    <cellStyle name="SAPBEXexcGood1" xfId="815"/>
    <cellStyle name="SAPBEXexcGood2" xfId="816"/>
    <cellStyle name="SAPBEXexcGood3" xfId="817"/>
    <cellStyle name="SAPBEXfilterDrill" xfId="818"/>
    <cellStyle name="SAPBEXfilterItem" xfId="819"/>
    <cellStyle name="SAPBEXfilterText" xfId="820"/>
    <cellStyle name="SAPBEXformats" xfId="821"/>
    <cellStyle name="SAPBEXheaderItem" xfId="822"/>
    <cellStyle name="SAPBEXheaderText" xfId="823"/>
    <cellStyle name="SAPBEXHLevel0" xfId="824"/>
    <cellStyle name="SAPBEXHLevel0X" xfId="825"/>
    <cellStyle name="SAPBEXHLevel1" xfId="826"/>
    <cellStyle name="SAPBEXHLevel1X" xfId="827"/>
    <cellStyle name="SAPBEXHLevel2" xfId="828"/>
    <cellStyle name="SAPBEXHLevel2X" xfId="829"/>
    <cellStyle name="SAPBEXHLevel3" xfId="830"/>
    <cellStyle name="SAPBEXHLevel3X" xfId="831"/>
    <cellStyle name="SAPBEXresData" xfId="832"/>
    <cellStyle name="SAPBEXresDataEmph" xfId="833"/>
    <cellStyle name="SAPBEXresItem" xfId="834"/>
    <cellStyle name="SAPBEXresItemX" xfId="835"/>
    <cellStyle name="SAPBEXstdData" xfId="836"/>
    <cellStyle name="SAPBEXstdDataEmph" xfId="837"/>
    <cellStyle name="SAPBEXstdItem" xfId="838"/>
    <cellStyle name="SAPBEXstdItemX" xfId="839"/>
    <cellStyle name="SAPBEXtitle" xfId="840"/>
    <cellStyle name="SAPBEXundefined" xfId="841"/>
    <cellStyle name="SHADEDSTORES" xfId="842"/>
    <cellStyle name="SHADEDSTORES 2" xfId="843"/>
    <cellStyle name="SHADEDSTORES 3" xfId="844"/>
    <cellStyle name="specstores" xfId="845"/>
    <cellStyle name="Standard_NEGS" xfId="846"/>
    <cellStyle name="Style 1" xfId="847"/>
    <cellStyle name="Subtotal" xfId="848"/>
    <cellStyle name="t" xfId="849"/>
    <cellStyle name="Texto de advertencia" xfId="850"/>
    <cellStyle name="Texto explicativo" xfId="851"/>
    <cellStyle name="Title 2" xfId="852"/>
    <cellStyle name="Title 2 2" xfId="853"/>
    <cellStyle name="Title 2 3" xfId="854"/>
    <cellStyle name="Title 2 4" xfId="855"/>
    <cellStyle name="Title 3" xfId="856"/>
    <cellStyle name="Title 3 2" xfId="857"/>
    <cellStyle name="Title 3 3" xfId="858"/>
    <cellStyle name="Title 4" xfId="859"/>
    <cellStyle name="Title 5" xfId="860"/>
    <cellStyle name="Title 6" xfId="861"/>
    <cellStyle name="Title 6 2" xfId="862"/>
    <cellStyle name="Title 7" xfId="863"/>
    <cellStyle name="Title 8" xfId="864"/>
    <cellStyle name="Title 9" xfId="865"/>
    <cellStyle name="Título" xfId="866"/>
    <cellStyle name="Título 2" xfId="867"/>
    <cellStyle name="Título 3" xfId="868"/>
    <cellStyle name="Total" xfId="869"/>
    <cellStyle name="Total 2" xfId="870"/>
    <cellStyle name="Total 2 2" xfId="871"/>
    <cellStyle name="Total 2 3" xfId="872"/>
    <cellStyle name="Total 2 4" xfId="873"/>
    <cellStyle name="Total 3" xfId="874"/>
    <cellStyle name="Total 3 2" xfId="875"/>
    <cellStyle name="Total 3 3" xfId="876"/>
    <cellStyle name="Total 4" xfId="877"/>
    <cellStyle name="Total 5" xfId="878"/>
    <cellStyle name="Total 6" xfId="879"/>
    <cellStyle name="Total 6 2" xfId="880"/>
    <cellStyle name="Total 7" xfId="881"/>
    <cellStyle name="Total 8" xfId="882"/>
    <cellStyle name="Total 9" xfId="883"/>
    <cellStyle name="Warning Text 2" xfId="884"/>
    <cellStyle name="Warning Text 2 2" xfId="885"/>
    <cellStyle name="Warning Text 2 3" xfId="886"/>
    <cellStyle name="Warning Text 2 4" xfId="887"/>
    <cellStyle name="Warning Text 3" xfId="888"/>
    <cellStyle name="Warning Text 3 2" xfId="889"/>
    <cellStyle name="Warning Text 3 3" xfId="890"/>
    <cellStyle name="Warning Text 4" xfId="891"/>
    <cellStyle name="Warning Text 5" xfId="892"/>
    <cellStyle name="Warning Text 6" xfId="893"/>
    <cellStyle name="Warning Text 6 2" xfId="894"/>
    <cellStyle name="Warning Text 7" xfId="895"/>
    <cellStyle name="Warning Text 8" xfId="896"/>
    <cellStyle name="Warning Text 9" xfId="89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externalLink" Target="externalLinks/externalLink1.xml" /><Relationship Id="rId37" Type="http://schemas.openxmlformats.org/officeDocument/2006/relationships/externalLink" Target="externalLinks/externalLink2.xml" /><Relationship Id="rId38" Type="http://schemas.openxmlformats.org/officeDocument/2006/relationships/externalLink" Target="externalLinks/externalLink3.xml" /><Relationship Id="rId39" Type="http://schemas.openxmlformats.org/officeDocument/2006/relationships/externalLink" Target="externalLinks/externalLink4.xml" /><Relationship Id="rId4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ctorres\AppData\Roaming\Microsoft\Excel\Operativos.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ctorres\AppData\Local\Microsoft\Windows\Temporary%20Internet%20Files\Content.Outlook\VBDNIHC6\Otros.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Y:\Relaci&#243;n%20con%20Inversionistas\Reportes%20de%20resultados%20financieros\Automatizado\Resultados.xlsx"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https://pemex-my.sharepoint.com/personal/alejandro_lopezm_pemex_com/Documents/RI/Reportes%20de%20resultados%20financieros/2021/3T21/Informaci&#243;n%20financiera/Cuadros_reporte_e_Maestro%203T21%20v3.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fo. seleccionada"/>
      <sheetName val="P crudo"/>
      <sheetName val="P gas"/>
      <sheetName val="Crudo AI"/>
      <sheetName val="Gas AI"/>
      <sheetName val="Sismica"/>
      <sheetName val="Descubrimientos"/>
      <sheetName val="Pozos"/>
      <sheetName val="PMI2"/>
      <sheetName val="Donativos"/>
      <sheetName val="Protección ambiental"/>
      <sheetName val="Participación"/>
      <sheetName val="Machote"/>
      <sheetName val="graficas"/>
    </sheetNames>
    <sheetDataSet>
      <sheetData sheetId="12">
        <row r="3">
          <cell r="I3">
            <v>1</v>
          </cell>
          <cell r="J3" t="str">
            <v>Del 1 de ene. al 31 de mar. de</v>
          </cell>
          <cell r="K3" t="str">
            <v>Del 1 de ene. al 31 de mar. de</v>
          </cell>
          <cell r="L3" t="str">
            <v>First quarter (Jan.-Mar.)</v>
          </cell>
          <cell r="M3" t="str">
            <v>First quarter (Jan.-Mar.)</v>
          </cell>
          <cell r="N3" t="str">
            <v>Del 1 de enero al 31 de marzo de </v>
          </cell>
          <cell r="O3" t="str">
            <v>Three months ending March 31, </v>
          </cell>
          <cell r="P3" t="str">
            <v>As of March 31,</v>
          </cell>
          <cell r="Q3" t="str">
            <v>Al 31 de marzo de</v>
          </cell>
          <cell r="R3" t="str">
            <v>Ene - Mar</v>
          </cell>
          <cell r="S3" t="str">
            <v>Jan - Mar</v>
          </cell>
          <cell r="T3" t="str">
            <v>primer trimestre de </v>
          </cell>
          <cell r="U3" t="str">
            <v>first quarter of </v>
          </cell>
          <cell r="V3" t="str">
            <v>1T</v>
          </cell>
          <cell r="W3" t="str">
            <v>1Q</v>
          </cell>
        </row>
        <row r="4">
          <cell r="I4">
            <v>2</v>
          </cell>
          <cell r="J4" t="str">
            <v>Del 1 de abr. al 30 de jun. de</v>
          </cell>
          <cell r="K4" t="str">
            <v>Del 1 de ene. al 30 de jun. de</v>
          </cell>
          <cell r="L4" t="str">
            <v>Second quarter (Apr.-Jun.)</v>
          </cell>
          <cell r="M4" t="str">
            <v>Six months ending Jun. 30,</v>
          </cell>
          <cell r="N4" t="str">
            <v>Del 1 de enero al 30 de junio de </v>
          </cell>
          <cell r="O4" t="str">
            <v>Six months ending June 30, </v>
          </cell>
          <cell r="P4" t="str">
            <v>As of June 30,</v>
          </cell>
          <cell r="Q4" t="str">
            <v>Al 30 de junio de</v>
          </cell>
          <cell r="R4" t="str">
            <v>Abr - Jun</v>
          </cell>
          <cell r="S4" t="str">
            <v>Apr - Jun</v>
          </cell>
          <cell r="T4" t="str">
            <v>segundo trimestre de </v>
          </cell>
          <cell r="U4" t="str">
            <v>second quarter of </v>
          </cell>
          <cell r="V4" t="str">
            <v>1S</v>
          </cell>
          <cell r="W4" t="str">
            <v>1H</v>
          </cell>
          <cell r="X4" t="str">
            <v>primer semestre de </v>
          </cell>
          <cell r="Y4" t="str">
            <v>first half of </v>
          </cell>
        </row>
        <row r="5">
          <cell r="I5">
            <v>3</v>
          </cell>
          <cell r="J5" t="str">
            <v>Del 1 de jul. al 30 de sep. de</v>
          </cell>
          <cell r="K5" t="str">
            <v>Del 1 de ene. al 30 de sep. de</v>
          </cell>
          <cell r="L5" t="str">
            <v>Third quarter (Jul.-Sep.)</v>
          </cell>
          <cell r="M5" t="str">
            <v>Nine months ending Sep. 30,</v>
          </cell>
          <cell r="N5" t="str">
            <v>Del 1 de enero al 30 de septiembre de </v>
          </cell>
          <cell r="O5" t="str">
            <v>Nine months ending September 30, </v>
          </cell>
          <cell r="P5" t="str">
            <v>As of September 30,</v>
          </cell>
          <cell r="Q5" t="str">
            <v>Al 30 de septiembre de</v>
          </cell>
          <cell r="R5" t="str">
            <v>Jul - Sep</v>
          </cell>
          <cell r="S5" t="str">
            <v>Jul - Sep</v>
          </cell>
          <cell r="T5" t="str">
            <v>tercer trimestre de </v>
          </cell>
          <cell r="U5" t="str">
            <v>third quarter of </v>
          </cell>
          <cell r="V5" t="str">
            <v>Ene.- Sep. </v>
          </cell>
          <cell r="W5" t="str">
            <v>Jan.- Sep. </v>
          </cell>
          <cell r="X5" t="str">
            <v>primeros nueve meses de </v>
          </cell>
          <cell r="Y5" t="str">
            <v>first nine months of </v>
          </cell>
        </row>
        <row r="6">
          <cell r="I6">
            <v>4</v>
          </cell>
          <cell r="J6" t="str">
            <v>Del 1 de oct. al 31 de dic. de</v>
          </cell>
          <cell r="K6" t="str">
            <v>Del 1 de ene. al 31 de dic. de</v>
          </cell>
          <cell r="L6" t="str">
            <v>Fourth quarter (Oct.-Dec.)</v>
          </cell>
          <cell r="M6" t="str">
            <v>Year ended Dec. 31,</v>
          </cell>
          <cell r="N6" t="str">
            <v>Del 1 de enero al 31 de diciembre de </v>
          </cell>
          <cell r="O6" t="str">
            <v>Twelve months ending December 31, </v>
          </cell>
          <cell r="P6" t="str">
            <v>As of December 31,</v>
          </cell>
          <cell r="Q6" t="str">
            <v>Al 31 de diciembre de</v>
          </cell>
          <cell r="R6" t="str">
            <v>Oct - Dic</v>
          </cell>
          <cell r="S6" t="str">
            <v>Oct - Dec</v>
          </cell>
          <cell r="T6" t="str">
            <v>cuarto trimestre de </v>
          </cell>
          <cell r="U6" t="str">
            <v>fourth quarter of </v>
          </cell>
          <cell r="V6">
            <v>2009</v>
          </cell>
          <cell r="W6">
            <v>2010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sults by segment"/>
      <sheetName val="Derivados"/>
      <sheetName val="Anexos"/>
      <sheetName val="Anexos i"/>
      <sheetName val="Machote"/>
    </sheetNames>
    <sheetDataSet>
      <sheetData sheetId="4">
        <row r="3">
          <cell r="I3">
            <v>1</v>
          </cell>
          <cell r="J3" t="str">
            <v>Del 1 de ene. al 31 de mar. de</v>
          </cell>
          <cell r="K3" t="str">
            <v>Del 1 de ene. al 31 de mar. de</v>
          </cell>
          <cell r="L3" t="str">
            <v>First quarter (Jan.-Mar.)</v>
          </cell>
          <cell r="M3" t="str">
            <v>First quarter (Jan.-Mar.)</v>
          </cell>
          <cell r="N3" t="str">
            <v>Del 1 de enero al 31 de marzo de </v>
          </cell>
          <cell r="O3" t="str">
            <v>Three months ending March 31, </v>
          </cell>
          <cell r="P3" t="str">
            <v>As of March 31,</v>
          </cell>
          <cell r="Q3" t="str">
            <v>Al 31 de marzo de</v>
          </cell>
          <cell r="R3" t="str">
            <v>Ene - Mar</v>
          </cell>
          <cell r="S3" t="str">
            <v>Jan - Mar</v>
          </cell>
          <cell r="T3" t="str">
            <v>primer trimestre de </v>
          </cell>
          <cell r="U3" t="str">
            <v>first quarter of </v>
          </cell>
          <cell r="V3" t="str">
            <v>1T</v>
          </cell>
          <cell r="W3" t="str">
            <v>1Q</v>
          </cell>
        </row>
        <row r="4">
          <cell r="I4">
            <v>2</v>
          </cell>
          <cell r="J4" t="str">
            <v>Del 1 de abr. al 30 de jun. de</v>
          </cell>
          <cell r="K4" t="str">
            <v>Del 1 de ene. al 30 de jun. de</v>
          </cell>
          <cell r="L4" t="str">
            <v>Second quarter (Apr.-Jun.)</v>
          </cell>
          <cell r="M4" t="str">
            <v>Six months ending Jun. 30,</v>
          </cell>
          <cell r="N4" t="str">
            <v>Del 1 de enero al 30 de junio de </v>
          </cell>
          <cell r="O4" t="str">
            <v>Six months ending June 30, </v>
          </cell>
          <cell r="P4" t="str">
            <v>As of June 30,</v>
          </cell>
          <cell r="Q4" t="str">
            <v>Al 30 de junio de</v>
          </cell>
          <cell r="R4" t="str">
            <v>Abr - Jun</v>
          </cell>
          <cell r="S4" t="str">
            <v>Apr - Jun</v>
          </cell>
          <cell r="T4" t="str">
            <v>segundo trimestre de </v>
          </cell>
          <cell r="U4" t="str">
            <v>second quarter of </v>
          </cell>
          <cell r="V4" t="str">
            <v>1S</v>
          </cell>
          <cell r="W4" t="str">
            <v>1H</v>
          </cell>
          <cell r="X4" t="str">
            <v>primer semestre de </v>
          </cell>
          <cell r="Y4" t="str">
            <v>first half of </v>
          </cell>
        </row>
        <row r="5">
          <cell r="I5">
            <v>3</v>
          </cell>
          <cell r="J5" t="str">
            <v>Del 1 de jul. al 30 de sep. de</v>
          </cell>
          <cell r="K5" t="str">
            <v>Del 1 de ene. al 30 de sep. de</v>
          </cell>
          <cell r="L5" t="str">
            <v>Third quarter (Jul.-Sep.)</v>
          </cell>
          <cell r="M5" t="str">
            <v>Nine months ending Sep. 30,</v>
          </cell>
          <cell r="N5" t="str">
            <v>Del 1 de enero al 30 de septiembre de </v>
          </cell>
          <cell r="O5" t="str">
            <v>Nine months ending September 30, </v>
          </cell>
          <cell r="P5" t="str">
            <v>As of September 30,</v>
          </cell>
          <cell r="Q5" t="str">
            <v>Al 30 de septiembre de</v>
          </cell>
          <cell r="R5" t="str">
            <v>Jul - Sep</v>
          </cell>
          <cell r="S5" t="str">
            <v>Jul - Sep</v>
          </cell>
          <cell r="T5" t="str">
            <v>tercer trimestre de </v>
          </cell>
          <cell r="U5" t="str">
            <v>third quarter of </v>
          </cell>
          <cell r="V5" t="str">
            <v>Ene.- Sep. </v>
          </cell>
          <cell r="W5" t="str">
            <v>Jan.- Sep. </v>
          </cell>
          <cell r="X5" t="str">
            <v>primeros nueve meses de </v>
          </cell>
          <cell r="Y5" t="str">
            <v>first nine months of </v>
          </cell>
        </row>
        <row r="6">
          <cell r="I6">
            <v>4</v>
          </cell>
          <cell r="J6" t="str">
            <v>Del 1 de oct. al 31 de dic. de</v>
          </cell>
          <cell r="K6" t="str">
            <v>Del 1 de ene. al 31 de dic. de</v>
          </cell>
          <cell r="L6" t="str">
            <v>Fourth quarter (Oct.-Dec.)</v>
          </cell>
          <cell r="M6" t="str">
            <v>Year ended Dec. 31,</v>
          </cell>
          <cell r="N6" t="str">
            <v>Del 1 de enero al 31 de diciembre de </v>
          </cell>
          <cell r="O6" t="str">
            <v>Twelve months ending December 31, </v>
          </cell>
          <cell r="P6" t="str">
            <v>As of December 31,</v>
          </cell>
          <cell r="Q6" t="str">
            <v>Al 31 de diciembre de</v>
          </cell>
          <cell r="R6" t="str">
            <v>Oct - Dic</v>
          </cell>
          <cell r="S6" t="str">
            <v>Oct - Dec</v>
          </cell>
          <cell r="T6" t="str">
            <v>cuarto trimestre de </v>
          </cell>
          <cell r="U6" t="str">
            <v>fourth quarter of </v>
          </cell>
          <cell r="V6">
            <v>2009</v>
          </cell>
          <cell r="W6">
            <v>2010</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Validación"/>
      <sheetName val="G2"/>
      <sheetName val="Gráficas"/>
      <sheetName val="Precios fuente"/>
      <sheetName val="Income Statement"/>
      <sheetName val="Info. seleccionada"/>
      <sheetName val="Ventas"/>
      <sheetName val="Ventas Méx"/>
      <sheetName val="PMI Ex"/>
      <sheetName val="Costos y gastos de operación"/>
      <sheetName val="PMI I"/>
      <sheetName val="CIF"/>
      <sheetName val="Taxes"/>
      <sheetName val="PEP"/>
      <sheetName val="Validacion"/>
      <sheetName val="Machote"/>
      <sheetName val="Sheet1"/>
      <sheetName val="Destino exportaciones"/>
    </sheetNames>
    <sheetDataSet>
      <sheetData sheetId="15">
        <row r="3">
          <cell r="I3">
            <v>1</v>
          </cell>
          <cell r="J3" t="str">
            <v>Del 1 de ene. al 31 de mar. de</v>
          </cell>
          <cell r="K3" t="str">
            <v>Del 1 de ene. al 31 de mar. de</v>
          </cell>
          <cell r="L3" t="str">
            <v>First quarter (Jan.-Mar.)</v>
          </cell>
          <cell r="M3" t="str">
            <v>First quarter (Jan.-Mar.)</v>
          </cell>
          <cell r="N3" t="str">
            <v>Del 1 de enero al 31 de marzo de </v>
          </cell>
          <cell r="O3" t="str">
            <v>Three months ending March 31, </v>
          </cell>
          <cell r="P3" t="str">
            <v>As of March 31,</v>
          </cell>
          <cell r="Q3" t="str">
            <v>Al 31 de marzo de</v>
          </cell>
          <cell r="R3" t="str">
            <v>Ene - Mar</v>
          </cell>
          <cell r="S3" t="str">
            <v>Jan - Mar</v>
          </cell>
          <cell r="T3" t="str">
            <v>primer trimestre de </v>
          </cell>
          <cell r="U3" t="str">
            <v>first quarter of </v>
          </cell>
          <cell r="V3" t="str">
            <v>1T</v>
          </cell>
          <cell r="W3" t="str">
            <v>1Q</v>
          </cell>
        </row>
        <row r="4">
          <cell r="I4">
            <v>2</v>
          </cell>
          <cell r="J4" t="str">
            <v>Del 1 de abr. al 30 de jun. de</v>
          </cell>
          <cell r="K4" t="str">
            <v>Del 1 de ene. al 30 de jun. de</v>
          </cell>
          <cell r="L4" t="str">
            <v>Second quarter (Apr.-Jun.)</v>
          </cell>
          <cell r="M4" t="str">
            <v>Six months ending Jun. 30,</v>
          </cell>
          <cell r="N4" t="str">
            <v>Del 1 de enero al 30 de junio de </v>
          </cell>
          <cell r="O4" t="str">
            <v>Six months ending June 30, </v>
          </cell>
          <cell r="P4" t="str">
            <v>As of June 30,</v>
          </cell>
          <cell r="Q4" t="str">
            <v>Al 30 de junio de</v>
          </cell>
          <cell r="R4" t="str">
            <v>Abr - Jun</v>
          </cell>
          <cell r="S4" t="str">
            <v>Apr - Jun</v>
          </cell>
          <cell r="T4" t="str">
            <v>segundo trimestre de </v>
          </cell>
          <cell r="U4" t="str">
            <v>second quarter of </v>
          </cell>
          <cell r="V4" t="str">
            <v>1S</v>
          </cell>
          <cell r="W4" t="str">
            <v>1H</v>
          </cell>
          <cell r="X4" t="str">
            <v>primer semestre de </v>
          </cell>
          <cell r="Y4" t="str">
            <v>first half of </v>
          </cell>
        </row>
        <row r="5">
          <cell r="I5">
            <v>3</v>
          </cell>
          <cell r="J5" t="str">
            <v>Del 1 de jul. al 30 de sep. de</v>
          </cell>
          <cell r="K5" t="str">
            <v>Del 1 de ene. al 30 de sep. de</v>
          </cell>
          <cell r="L5" t="str">
            <v>Third quarter (Jul.-Sep.)</v>
          </cell>
          <cell r="M5" t="str">
            <v>Nine months ending Sep. 30,</v>
          </cell>
          <cell r="N5" t="str">
            <v>Del 1 de enero al 30 de septiembre de </v>
          </cell>
          <cell r="O5" t="str">
            <v>Nine months ending September 30, </v>
          </cell>
          <cell r="P5" t="str">
            <v>As of September 30,</v>
          </cell>
          <cell r="Q5" t="str">
            <v>Al 30 de septiembre de</v>
          </cell>
          <cell r="R5" t="str">
            <v>Jul - Sep</v>
          </cell>
          <cell r="S5" t="str">
            <v>Jul - Sep</v>
          </cell>
          <cell r="T5" t="str">
            <v>tercer trimestre de </v>
          </cell>
          <cell r="U5" t="str">
            <v>third quarter of </v>
          </cell>
          <cell r="V5" t="str">
            <v>Ene.- Sep. </v>
          </cell>
          <cell r="W5" t="str">
            <v>Jan.- Sep. </v>
          </cell>
          <cell r="X5" t="str">
            <v>primeros nueve meses de </v>
          </cell>
          <cell r="Y5" t="str">
            <v>first nine months of </v>
          </cell>
        </row>
        <row r="6">
          <cell r="I6">
            <v>4</v>
          </cell>
          <cell r="J6" t="str">
            <v>Del 1 de oct. al 31 de dic. de</v>
          </cell>
          <cell r="K6" t="str">
            <v>Del 1 de ene. al 31 de dic. de</v>
          </cell>
          <cell r="L6" t="str">
            <v>Fourth quarter (Oct.-Dec.)</v>
          </cell>
          <cell r="M6" t="str">
            <v>Year ended Dec. 31,</v>
          </cell>
          <cell r="N6" t="str">
            <v>Del 1 de enero al 31 de diciembre de </v>
          </cell>
          <cell r="O6" t="str">
            <v>Twelve months ending December 31, </v>
          </cell>
          <cell r="P6" t="str">
            <v>As of December 31,</v>
          </cell>
          <cell r="Q6" t="str">
            <v>Al 31 de diciembre de</v>
          </cell>
          <cell r="R6" t="str">
            <v>Oct - Dic</v>
          </cell>
          <cell r="S6" t="str">
            <v>Oct - Dec</v>
          </cell>
          <cell r="T6" t="str">
            <v>cuarto trimestre de </v>
          </cell>
          <cell r="U6" t="str">
            <v>fourth quarter of </v>
          </cell>
          <cell r="V6">
            <v>2009</v>
          </cell>
          <cell r="W6">
            <v>2010</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Generales"/>
      <sheetName val="Precios fuente"/>
      <sheetName val="BDI"/>
      <sheetName val="P. AI"/>
      <sheetName val="P mezcla BDI"/>
      <sheetName val="P mezcla Indicadores P"/>
      <sheetName val="Contabilidad"/>
      <sheetName val="Indice"/>
      <sheetName val="1 "/>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 val="29"/>
      <sheetName val="30"/>
      <sheetName val="31"/>
      <sheetName val="32"/>
      <sheetName val="33"/>
      <sheetName val="34"/>
      <sheetName val="Error"/>
    </sheetNames>
    <sheetDataSet>
      <sheetData sheetId="0">
        <row r="3">
          <cell r="T3" t="str">
            <v>Del 1 de enero al 31 de marzo de</v>
          </cell>
          <cell r="U3" t="str">
            <v>Del 1 de enero al 31 de marzo de</v>
          </cell>
          <cell r="V3" t="str">
            <v>First quarter (Jan.-Mar.)</v>
          </cell>
          <cell r="W3" t="str">
            <v>First quarter (Jan.-Mar.)</v>
          </cell>
          <cell r="X3" t="str">
            <v>Al 31 de marzo de</v>
          </cell>
          <cell r="Y3" t="str">
            <v>As of March 31,</v>
          </cell>
          <cell r="Z3" t="str">
            <v>31 de marzo de </v>
          </cell>
          <cell r="AA3" t="str">
            <v>March 31, </v>
          </cell>
          <cell r="AB3" t="str">
            <v>los primeros tres meses de </v>
          </cell>
          <cell r="AC3" t="str">
            <v>the first three months of </v>
          </cell>
          <cell r="AD3" t="str">
            <v>1 de enero al 31 de marzo de </v>
          </cell>
          <cell r="AE3" t="str">
            <v>January 1 and March 31, </v>
          </cell>
        </row>
        <row r="4">
          <cell r="T4" t="str">
            <v>Del 1 de abril al 30 de junio de</v>
          </cell>
          <cell r="U4" t="str">
            <v>Del 1 de enero al 30 de junio de</v>
          </cell>
          <cell r="V4" t="str">
            <v>Second quarter (Apr.-Jun.)</v>
          </cell>
          <cell r="W4" t="str">
            <v>Six months ending Jun. 30,</v>
          </cell>
          <cell r="X4" t="str">
            <v>Al 30 de junio de</v>
          </cell>
          <cell r="Y4" t="str">
            <v>As of June 30,</v>
          </cell>
          <cell r="Z4" t="str">
            <v>30 de junio de </v>
          </cell>
          <cell r="AA4" t="str">
            <v>June 30, </v>
          </cell>
          <cell r="AB4" t="str">
            <v>el primer semestre de </v>
          </cell>
          <cell r="AC4" t="str">
            <v>the first half of </v>
          </cell>
          <cell r="AD4" t="str">
            <v>1 de abril al 30 de junio de </v>
          </cell>
          <cell r="AE4" t="str">
            <v>April 1 and June 30, </v>
          </cell>
        </row>
        <row r="5">
          <cell r="T5" t="str">
            <v>Del 1 de julio al 30 de septiembre de</v>
          </cell>
          <cell r="U5" t="str">
            <v>Del 1 de enero al 30 de septiembre de</v>
          </cell>
          <cell r="V5" t="str">
            <v>Third quarter (Jul.-Sep.)</v>
          </cell>
          <cell r="W5" t="str">
            <v>Nine months ending Sep. 30,</v>
          </cell>
          <cell r="X5" t="str">
            <v>Al 30 de septiembre de</v>
          </cell>
          <cell r="Y5" t="str">
            <v>As of September 30,</v>
          </cell>
          <cell r="Z5" t="str">
            <v>30 de septiembre de </v>
          </cell>
          <cell r="AA5" t="str">
            <v>September 30, </v>
          </cell>
          <cell r="AB5" t="str">
            <v>los primeros nueve meses de </v>
          </cell>
          <cell r="AC5" t="str">
            <v>the first nine months of </v>
          </cell>
          <cell r="AD5" t="str">
            <v>1 de julio al 30 de septiembre de </v>
          </cell>
          <cell r="AE5" t="str">
            <v>July 1 and September 30, </v>
          </cell>
        </row>
        <row r="6">
          <cell r="T6" t="str">
            <v>Del 1 de octubre al 31 de diciembre de</v>
          </cell>
          <cell r="U6" t="str">
            <v>Del 1 de enero al 31 de diciembre de</v>
          </cell>
          <cell r="V6" t="str">
            <v>Fourth quarter (Oct.-Dec.)</v>
          </cell>
          <cell r="W6" t="str">
            <v>Year ended Dec. 31,</v>
          </cell>
          <cell r="X6" t="str">
            <v>Al 31 de diciembre de</v>
          </cell>
          <cell r="Y6" t="str">
            <v>As of December 31,</v>
          </cell>
          <cell r="Z6" t="str">
            <v>31 de diciembre de </v>
          </cell>
          <cell r="AA6" t="str">
            <v>December 31, </v>
          </cell>
          <cell r="AD6" t="str">
            <v>1 de octubre al 31 de diciembre de </v>
          </cell>
          <cell r="AE6" t="str">
            <v>October 1 and December 31, </v>
          </cell>
        </row>
      </sheetData>
    </sheetDataSet>
  </externalBook>
</externalLink>
</file>

<file path=xl/theme/theme1.xml><?xml version="1.0" encoding="utf-8"?>
<a:theme xmlns:a="http://schemas.openxmlformats.org/drawingml/2006/main" name="Office Theme">
  <a:themeElements>
    <a:clrScheme name="Alex LM1">
      <a:dk1>
        <a:sysClr val="windowText" lastClr="000000"/>
      </a:dk1>
      <a:lt1>
        <a:sysClr val="window" lastClr="FFFFFF"/>
      </a:lt1>
      <a:dk2>
        <a:srgbClr val="258457"/>
      </a:dk2>
      <a:lt2>
        <a:srgbClr val="CF0A2C"/>
      </a:lt2>
      <a:accent1>
        <a:srgbClr val="621132"/>
      </a:accent1>
      <a:accent2>
        <a:srgbClr val="D4C19C"/>
      </a:accent2>
      <a:accent3>
        <a:srgbClr val="B38E5D"/>
      </a:accent3>
      <a:accent4>
        <a:srgbClr val="4C4C4C"/>
      </a:accent4>
      <a:accent5>
        <a:srgbClr val="902443"/>
      </a:accent5>
      <a:accent6>
        <a:srgbClr val="006666"/>
      </a:accent6>
      <a:hlink>
        <a:srgbClr val="000000"/>
      </a:hlink>
      <a:folHlink>
        <a:srgbClr val="123A5D"/>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2:C40"/>
  <sheetViews>
    <sheetView showGridLines="0" zoomScalePageLayoutView="0" workbookViewId="0" topLeftCell="A1">
      <selection activeCell="C34" sqref="C34"/>
    </sheetView>
  </sheetViews>
  <sheetFormatPr defaultColWidth="9.140625" defaultRowHeight="12.75"/>
  <cols>
    <col min="1" max="1" width="9.140625" style="1" customWidth="1"/>
    <col min="2" max="2" width="5.8515625" style="2" customWidth="1"/>
    <col min="3" max="3" width="39.7109375" style="3" bestFit="1" customWidth="1"/>
    <col min="4" max="4" width="2.00390625" style="1" customWidth="1"/>
    <col min="5" max="16384" width="9.140625" style="1" customWidth="1"/>
  </cols>
  <sheetData>
    <row r="2" ht="16.5">
      <c r="C2" s="2" t="s">
        <v>0</v>
      </c>
    </row>
    <row r="3" spans="2:3" ht="16.5">
      <c r="B3" s="4">
        <v>1</v>
      </c>
      <c r="C3" s="739" t="s">
        <v>1</v>
      </c>
    </row>
    <row r="4" spans="2:3" ht="16.5">
      <c r="B4" s="4">
        <v>2</v>
      </c>
      <c r="C4" s="739" t="s">
        <v>2</v>
      </c>
    </row>
    <row r="5" spans="2:3" ht="16.5">
      <c r="B5" s="4">
        <v>3</v>
      </c>
      <c r="C5" s="739" t="s">
        <v>3</v>
      </c>
    </row>
    <row r="6" spans="2:3" ht="16.5">
      <c r="B6" s="4">
        <v>4</v>
      </c>
      <c r="C6" s="739" t="s">
        <v>4</v>
      </c>
    </row>
    <row r="7" spans="2:3" ht="16.5">
      <c r="B7" s="4">
        <v>5</v>
      </c>
      <c r="C7" s="739" t="s">
        <v>5</v>
      </c>
    </row>
    <row r="8" spans="2:3" ht="16.5">
      <c r="B8" s="4">
        <v>6</v>
      </c>
      <c r="C8" s="739" t="s">
        <v>6</v>
      </c>
    </row>
    <row r="9" spans="2:3" ht="16.5">
      <c r="B9" s="4">
        <v>7</v>
      </c>
      <c r="C9" s="739" t="s">
        <v>7</v>
      </c>
    </row>
    <row r="10" spans="2:3" ht="16.5">
      <c r="B10" s="4">
        <v>8</v>
      </c>
      <c r="C10" s="739" t="s">
        <v>8</v>
      </c>
    </row>
    <row r="11" spans="2:3" ht="16.5">
      <c r="B11" s="4">
        <v>9</v>
      </c>
      <c r="C11" s="739" t="s">
        <v>9</v>
      </c>
    </row>
    <row r="12" spans="2:3" ht="16.5">
      <c r="B12" s="4">
        <v>10</v>
      </c>
      <c r="C12" s="739" t="s">
        <v>10</v>
      </c>
    </row>
    <row r="13" spans="2:3" ht="16.5">
      <c r="B13" s="4">
        <v>11</v>
      </c>
      <c r="C13" s="739" t="s">
        <v>11</v>
      </c>
    </row>
    <row r="14" spans="2:3" ht="16.5">
      <c r="B14" s="4">
        <v>12</v>
      </c>
      <c r="C14" s="739" t="s">
        <v>12</v>
      </c>
    </row>
    <row r="15" spans="2:3" ht="16.5">
      <c r="B15" s="4">
        <v>13</v>
      </c>
      <c r="C15" s="739" t="s">
        <v>13</v>
      </c>
    </row>
    <row r="16" spans="2:3" ht="16.5">
      <c r="B16" s="4">
        <v>14</v>
      </c>
      <c r="C16" s="739" t="s">
        <v>14</v>
      </c>
    </row>
    <row r="17" spans="2:3" ht="16.5">
      <c r="B17" s="4">
        <v>15</v>
      </c>
      <c r="C17" s="739" t="s">
        <v>15</v>
      </c>
    </row>
    <row r="18" spans="2:3" ht="16.5">
      <c r="B18" s="4">
        <v>16</v>
      </c>
      <c r="C18" s="739" t="s">
        <v>16</v>
      </c>
    </row>
    <row r="19" spans="2:3" ht="16.5">
      <c r="B19" s="4">
        <v>17</v>
      </c>
      <c r="C19" s="739" t="s">
        <v>17</v>
      </c>
    </row>
    <row r="20" spans="2:3" ht="16.5">
      <c r="B20" s="4">
        <v>18</v>
      </c>
      <c r="C20" s="739" t="s">
        <v>18</v>
      </c>
    </row>
    <row r="21" spans="2:3" ht="16.5">
      <c r="B21" s="4">
        <v>19</v>
      </c>
      <c r="C21" s="739" t="s">
        <v>19</v>
      </c>
    </row>
    <row r="22" spans="2:3" ht="16.5">
      <c r="B22" s="4">
        <v>20</v>
      </c>
      <c r="C22" s="739" t="s">
        <v>20</v>
      </c>
    </row>
    <row r="23" spans="2:3" ht="16.5">
      <c r="B23" s="4">
        <v>21</v>
      </c>
      <c r="C23" s="739" t="s">
        <v>21</v>
      </c>
    </row>
    <row r="24" spans="2:3" ht="16.5">
      <c r="B24" s="4">
        <v>22</v>
      </c>
      <c r="C24" s="739" t="s">
        <v>22</v>
      </c>
    </row>
    <row r="25" spans="2:3" ht="16.5">
      <c r="B25" s="4">
        <v>23</v>
      </c>
      <c r="C25" s="739" t="s">
        <v>23</v>
      </c>
    </row>
    <row r="26" spans="2:3" ht="16.5">
      <c r="B26" s="4">
        <v>24</v>
      </c>
      <c r="C26" s="739" t="s">
        <v>24</v>
      </c>
    </row>
    <row r="27" spans="2:3" ht="16.5">
      <c r="B27" s="4">
        <v>25</v>
      </c>
      <c r="C27" s="739" t="s">
        <v>25</v>
      </c>
    </row>
    <row r="28" spans="2:3" ht="16.5">
      <c r="B28" s="4">
        <v>26</v>
      </c>
      <c r="C28" s="739" t="s">
        <v>26</v>
      </c>
    </row>
    <row r="29" spans="2:3" ht="16.5">
      <c r="B29" s="4">
        <v>27</v>
      </c>
      <c r="C29" s="739" t="s">
        <v>27</v>
      </c>
    </row>
    <row r="30" spans="2:3" ht="16.5">
      <c r="B30" s="4">
        <v>28</v>
      </c>
      <c r="C30" s="739" t="s">
        <v>28</v>
      </c>
    </row>
    <row r="31" spans="2:3" ht="16.5">
      <c r="B31" s="4">
        <v>29</v>
      </c>
      <c r="C31" s="739" t="s">
        <v>29</v>
      </c>
    </row>
    <row r="32" spans="2:3" ht="16.5">
      <c r="B32" s="4">
        <v>30</v>
      </c>
      <c r="C32" s="739" t="s">
        <v>30</v>
      </c>
    </row>
    <row r="33" spans="2:3" ht="16.5">
      <c r="B33" s="4">
        <v>31</v>
      </c>
      <c r="C33" s="739" t="s">
        <v>31</v>
      </c>
    </row>
    <row r="34" spans="2:3" ht="16.5">
      <c r="B34" s="4">
        <v>32</v>
      </c>
      <c r="C34" s="739" t="s">
        <v>32</v>
      </c>
    </row>
    <row r="35" ht="16.5">
      <c r="B35" s="4"/>
    </row>
    <row r="36" ht="16.5">
      <c r="B36" s="4"/>
    </row>
    <row r="37" ht="16.5">
      <c r="B37" s="4"/>
    </row>
    <row r="38" ht="16.5">
      <c r="B38" s="4"/>
    </row>
    <row r="39" ht="16.5">
      <c r="B39" s="4"/>
    </row>
    <row r="40" spans="2:3" ht="16.5">
      <c r="B40" s="4"/>
      <c r="C40" s="5"/>
    </row>
  </sheetData>
  <sheetProtection/>
  <hyperlinks>
    <hyperlink ref="C19" location="'17'!A1" display="Consolidated Income Statement"/>
    <hyperlink ref="C20" location="'18'!A1" display="Financial Ratios"/>
    <hyperlink ref="C22" location="'20'!A1" display="Operating Costs and Expenses"/>
    <hyperlink ref="C23" location="'21'!A1" display="Interest expense &amp; interest income"/>
    <hyperlink ref="C24" location="'22'!A1" display="Taxes and Duties"/>
    <hyperlink ref="C25" location="'23'!A1" display="Selected Indices"/>
    <hyperlink ref="C26" location="'24'!A1" display="Consolidated Balance Sheet"/>
    <hyperlink ref="C28" location="'26'!A1" display="Consolidated Total Financial Debt"/>
    <hyperlink ref="C32" location="'30'!A1" display="Consolidated Statements of Cash Flows"/>
    <hyperlink ref="C33" location="'31'!A1" display="EBITDA Reconciliation"/>
    <hyperlink ref="C3" location="'1'!A1" display="Main Statistics of Production"/>
    <hyperlink ref="C4" location="'2'!A1" display="Crude Oil Production by Type"/>
    <hyperlink ref="C5" location="'3'!A1" display="Crude Oil Production by Asset"/>
    <hyperlink ref="C6" location="'4'!A1" display="Natural Gas Production and Gas Flaring"/>
    <hyperlink ref="C7" location="'5'!A1" display="Natural Gas Production by Asset"/>
    <hyperlink ref="C9" location="'7'!A1" display="Average Operating Drilling Rigs"/>
    <hyperlink ref="C10" location="'8'!A1" display="Crude Oil Processing"/>
    <hyperlink ref="C11" location="'9'!A1" display="Petroleum Products Production"/>
    <hyperlink ref="C12" location="'10'!A1" display="Natural Gas Processing and Production"/>
    <hyperlink ref="C13" location="'11'!A1" display="Production of Petrochemicals"/>
    <hyperlink ref="C18" location="'16'!A1" display="Average Exchange Rates and Reference Data"/>
    <hyperlink ref="C15" location="'13'!A1" display="Volume of Domestic Sales"/>
    <hyperlink ref="C16" location="'14'!A1" display="Volume of Exports"/>
    <hyperlink ref="C17" location="'15'!A1" display="Volume of Imports"/>
    <hyperlink ref="C34" location="'32'!A1" display="Business Segment Information"/>
    <hyperlink ref="C8" location="'6'!A1" display=" Drilled and Operating Wells"/>
    <hyperlink ref="C21" location="'19'!A1" display="Sales and Services Revenues"/>
    <hyperlink ref="C27" location="'25'!A1" display="Selected Financial Indices"/>
    <hyperlink ref="C29" location="'27'!A1" display="Financial Debt Maturity Profile"/>
    <hyperlink ref="C30" location="'28'!A1" display="Exposure of Debt Principal"/>
    <hyperlink ref="C14" location="'12'!A1" display="Industrial Safety and Environmental Protection"/>
    <hyperlink ref="C31" location="'29'!A1" display="Derivative Financial Instruments"/>
  </hyperlinks>
  <printOptions/>
  <pageMargins left="0.7" right="0.7" top="0.75" bottom="0.75" header="0.3" footer="0.3"/>
  <pageSetup horizontalDpi="600" verticalDpi="6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IL34"/>
  <sheetViews>
    <sheetView showGridLines="0" zoomScale="90" zoomScaleNormal="90" zoomScalePageLayoutView="0" workbookViewId="0" topLeftCell="A1">
      <selection activeCell="B3" sqref="B3:K16"/>
    </sheetView>
  </sheetViews>
  <sheetFormatPr defaultColWidth="9.140625" defaultRowHeight="12.75" outlineLevelCol="1"/>
  <cols>
    <col min="1" max="1" width="7.28125" style="29" bestFit="1" customWidth="1"/>
    <col min="2" max="2" width="29.57421875" style="29" bestFit="1" customWidth="1"/>
    <col min="3" max="4" width="9.8515625" style="29" bestFit="1" customWidth="1"/>
    <col min="5" max="6" width="8.7109375" style="29" customWidth="1"/>
    <col min="7" max="7" width="2.28125" style="30" customWidth="1" outlineLevel="1"/>
    <col min="8" max="8" width="9.140625" style="30" customWidth="1" outlineLevel="1"/>
    <col min="9" max="9" width="9.8515625" style="30" customWidth="1" outlineLevel="1"/>
    <col min="10" max="11" width="9.140625" style="30" customWidth="1" outlineLevel="1"/>
    <col min="12" max="46" width="9.140625" style="30" customWidth="1"/>
    <col min="47" max="16384" width="9.140625" style="29" customWidth="1"/>
  </cols>
  <sheetData>
    <row r="1" spans="1:6" ht="18">
      <c r="A1" s="739" t="s">
        <v>33</v>
      </c>
      <c r="B1" s="27"/>
      <c r="C1" s="28"/>
      <c r="D1" s="28"/>
      <c r="E1" s="27"/>
      <c r="F1" s="27"/>
    </row>
    <row r="2" spans="1:246" s="152" customFormat="1" ht="18">
      <c r="A2" s="29"/>
      <c r="B2" s="173"/>
      <c r="C2" s="70"/>
      <c r="D2" s="70"/>
      <c r="E2" s="70"/>
      <c r="F2" s="7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151"/>
      <c r="AV2" s="151"/>
      <c r="AW2" s="151"/>
      <c r="AX2" s="151"/>
      <c r="AY2" s="151"/>
      <c r="AZ2" s="151"/>
      <c r="BA2" s="151"/>
      <c r="BB2" s="151"/>
      <c r="BC2" s="151"/>
      <c r="BD2" s="151"/>
      <c r="BE2" s="151"/>
      <c r="BF2" s="151"/>
      <c r="BG2" s="151"/>
      <c r="BH2" s="151"/>
      <c r="BI2" s="151"/>
      <c r="BJ2" s="151"/>
      <c r="BK2" s="151"/>
      <c r="BL2" s="151"/>
      <c r="BM2" s="151"/>
      <c r="BN2" s="151"/>
      <c r="BO2" s="151"/>
      <c r="BP2" s="151"/>
      <c r="BQ2" s="151"/>
      <c r="BR2" s="151"/>
      <c r="BS2" s="151"/>
      <c r="BT2" s="151"/>
      <c r="BU2" s="151"/>
      <c r="BV2" s="151"/>
      <c r="BW2" s="151"/>
      <c r="BX2" s="151"/>
      <c r="BY2" s="151"/>
      <c r="BZ2" s="151"/>
      <c r="CA2" s="151"/>
      <c r="CB2" s="151"/>
      <c r="CC2" s="151"/>
      <c r="CD2" s="151"/>
      <c r="CE2" s="151"/>
      <c r="CF2" s="151"/>
      <c r="CG2" s="151"/>
      <c r="CH2" s="151"/>
      <c r="CI2" s="151"/>
      <c r="CJ2" s="151"/>
      <c r="CK2" s="151"/>
      <c r="CL2" s="151"/>
      <c r="CM2" s="151"/>
      <c r="CN2" s="151"/>
      <c r="CO2" s="151"/>
      <c r="CP2" s="151"/>
      <c r="CQ2" s="151"/>
      <c r="CR2" s="151"/>
      <c r="CS2" s="151"/>
      <c r="CT2" s="151"/>
      <c r="CU2" s="151"/>
      <c r="CV2" s="151"/>
      <c r="CW2" s="151"/>
      <c r="CX2" s="151"/>
      <c r="CY2" s="151"/>
      <c r="CZ2" s="151"/>
      <c r="DA2" s="151"/>
      <c r="DB2" s="151"/>
      <c r="DC2" s="151"/>
      <c r="DD2" s="151"/>
      <c r="DE2" s="151"/>
      <c r="DF2" s="151"/>
      <c r="DG2" s="151"/>
      <c r="DH2" s="151"/>
      <c r="DI2" s="151"/>
      <c r="DJ2" s="151"/>
      <c r="DK2" s="151"/>
      <c r="DL2" s="151"/>
      <c r="DM2" s="151"/>
      <c r="DN2" s="151"/>
      <c r="DO2" s="151"/>
      <c r="DP2" s="151"/>
      <c r="DQ2" s="151"/>
      <c r="DR2" s="151"/>
      <c r="DS2" s="151"/>
      <c r="DT2" s="151"/>
      <c r="DU2" s="151"/>
      <c r="DV2" s="151"/>
      <c r="DW2" s="151"/>
      <c r="DX2" s="151"/>
      <c r="DY2" s="151"/>
      <c r="DZ2" s="151"/>
      <c r="EA2" s="151"/>
      <c r="EB2" s="151"/>
      <c r="EC2" s="151"/>
      <c r="ED2" s="151"/>
      <c r="EE2" s="151"/>
      <c r="EF2" s="151"/>
      <c r="EG2" s="151"/>
      <c r="EH2" s="151"/>
      <c r="EI2" s="151"/>
      <c r="EJ2" s="151"/>
      <c r="EK2" s="151"/>
      <c r="EL2" s="151"/>
      <c r="EM2" s="151"/>
      <c r="EN2" s="151"/>
      <c r="EO2" s="151"/>
      <c r="EP2" s="151"/>
      <c r="EQ2" s="151"/>
      <c r="ER2" s="151"/>
      <c r="ES2" s="151"/>
      <c r="ET2" s="151"/>
      <c r="EU2" s="151"/>
      <c r="EV2" s="151"/>
      <c r="EW2" s="151"/>
      <c r="EX2" s="151"/>
      <c r="EY2" s="151"/>
      <c r="EZ2" s="151"/>
      <c r="FA2" s="151"/>
      <c r="FB2" s="151"/>
      <c r="FC2" s="151"/>
      <c r="FD2" s="151"/>
      <c r="FE2" s="151"/>
      <c r="FF2" s="151"/>
      <c r="FG2" s="151"/>
      <c r="FH2" s="151"/>
      <c r="FI2" s="151"/>
      <c r="FJ2" s="151"/>
      <c r="FK2" s="151"/>
      <c r="FL2" s="151"/>
      <c r="FM2" s="151"/>
      <c r="FN2" s="151"/>
      <c r="FO2" s="151"/>
      <c r="FP2" s="151"/>
      <c r="FQ2" s="151"/>
      <c r="FR2" s="151"/>
      <c r="FS2" s="151"/>
      <c r="FT2" s="151"/>
      <c r="FU2" s="151"/>
      <c r="FV2" s="151"/>
      <c r="FW2" s="151"/>
      <c r="FX2" s="151"/>
      <c r="FY2" s="151"/>
      <c r="FZ2" s="151"/>
      <c r="GA2" s="151"/>
      <c r="GB2" s="151"/>
      <c r="GC2" s="151"/>
      <c r="GD2" s="151"/>
      <c r="GE2" s="151"/>
      <c r="GF2" s="151"/>
      <c r="GG2" s="151"/>
      <c r="GH2" s="151"/>
      <c r="GI2" s="151"/>
      <c r="GJ2" s="151"/>
      <c r="GK2" s="151"/>
      <c r="GL2" s="151"/>
      <c r="GM2" s="151"/>
      <c r="GN2" s="151"/>
      <c r="GO2" s="151"/>
      <c r="GP2" s="151"/>
      <c r="GQ2" s="151"/>
      <c r="GR2" s="151"/>
      <c r="GS2" s="151"/>
      <c r="GT2" s="151"/>
      <c r="GU2" s="151"/>
      <c r="GV2" s="151"/>
      <c r="GW2" s="151"/>
      <c r="GX2" s="151"/>
      <c r="GY2" s="151"/>
      <c r="GZ2" s="151"/>
      <c r="HA2" s="151"/>
      <c r="HB2" s="151"/>
      <c r="HC2" s="151"/>
      <c r="HD2" s="151"/>
      <c r="HE2" s="151"/>
      <c r="HF2" s="151"/>
      <c r="HG2" s="151"/>
      <c r="HH2" s="151"/>
      <c r="HI2" s="151"/>
      <c r="HJ2" s="151"/>
      <c r="HK2" s="151"/>
      <c r="HL2" s="151"/>
      <c r="HM2" s="151"/>
      <c r="HN2" s="151"/>
      <c r="HO2" s="151"/>
      <c r="HP2" s="151"/>
      <c r="HQ2" s="151"/>
      <c r="HR2" s="151"/>
      <c r="HS2" s="151"/>
      <c r="HT2" s="151"/>
      <c r="HU2" s="151"/>
      <c r="HV2" s="151"/>
      <c r="HW2" s="151"/>
      <c r="HX2" s="151"/>
      <c r="HY2" s="151"/>
      <c r="HZ2" s="151"/>
      <c r="IA2" s="151"/>
      <c r="IB2" s="151"/>
      <c r="IC2" s="151"/>
      <c r="ID2" s="151"/>
      <c r="IE2" s="151"/>
      <c r="IF2" s="151"/>
      <c r="IG2" s="151"/>
      <c r="IH2" s="151"/>
      <c r="II2" s="151"/>
      <c r="IJ2" s="151"/>
      <c r="IK2" s="151"/>
      <c r="IL2" s="151"/>
    </row>
    <row r="3" spans="2:11" s="174" customFormat="1" ht="14.25" customHeight="1">
      <c r="B3" s="762" t="s">
        <v>34</v>
      </c>
      <c r="C3" s="762"/>
      <c r="D3" s="762"/>
      <c r="E3" s="762"/>
      <c r="F3" s="762"/>
      <c r="G3" s="762"/>
      <c r="H3" s="762"/>
      <c r="I3" s="762"/>
      <c r="J3" s="762"/>
      <c r="K3" s="762"/>
    </row>
    <row r="4" spans="2:11" s="174" customFormat="1" ht="18">
      <c r="B4" s="762" t="s">
        <v>9</v>
      </c>
      <c r="C4" s="762"/>
      <c r="D4" s="762"/>
      <c r="E4" s="762"/>
      <c r="F4" s="762"/>
      <c r="G4" s="762"/>
      <c r="H4" s="762"/>
      <c r="I4" s="762"/>
      <c r="J4" s="762"/>
      <c r="K4" s="762"/>
    </row>
    <row r="5" spans="2:6" s="80" customFormat="1" ht="12" customHeight="1">
      <c r="B5" s="85"/>
      <c r="C5" s="175"/>
      <c r="D5" s="175"/>
      <c r="E5" s="175"/>
      <c r="F5" s="175"/>
    </row>
    <row r="6" spans="2:11" s="80" customFormat="1" ht="18">
      <c r="B6" s="85"/>
      <c r="C6" s="631" t="str">
        <f>1!C6</f>
        <v>Third quarter (Jul.-Sep.)</v>
      </c>
      <c r="D6" s="623"/>
      <c r="E6" s="629"/>
      <c r="F6" s="629"/>
      <c r="G6" s="68"/>
      <c r="H6" s="700" t="str">
        <f>1!H6</f>
        <v>Nine months ending Sep. 30,</v>
      </c>
      <c r="I6" s="701"/>
      <c r="J6" s="701"/>
      <c r="K6" s="701"/>
    </row>
    <row r="7" spans="2:11" s="80" customFormat="1" ht="18">
      <c r="B7" s="176"/>
      <c r="C7" s="625" t="str">
        <f>1!C7</f>
        <v>2020</v>
      </c>
      <c r="D7" s="625" t="str">
        <f>1!D7</f>
        <v>2021</v>
      </c>
      <c r="E7" s="626" t="s">
        <v>36</v>
      </c>
      <c r="F7" s="626"/>
      <c r="G7" s="69"/>
      <c r="H7" s="702" t="str">
        <f>1!H7</f>
        <v>2020</v>
      </c>
      <c r="I7" s="702" t="str">
        <f>1!I7</f>
        <v>2021</v>
      </c>
      <c r="J7" s="703" t="s">
        <v>36</v>
      </c>
      <c r="K7" s="703"/>
    </row>
    <row r="8" spans="2:21" s="80" customFormat="1" ht="18.75">
      <c r="B8" s="177" t="s">
        <v>114</v>
      </c>
      <c r="C8" s="155">
        <f>SUM(C9:C14)</f>
        <v>564.7899940022819</v>
      </c>
      <c r="D8" s="155">
        <f>SUM(D9:D14)</f>
        <v>701.8024088776089</v>
      </c>
      <c r="E8" s="156">
        <v>0.2425900181134819</v>
      </c>
      <c r="F8" s="157">
        <v>137.01241487532695</v>
      </c>
      <c r="G8" s="158"/>
      <c r="H8" s="155">
        <f>SUM(H9:H14)</f>
        <v>589.7626369221905</v>
      </c>
      <c r="I8" s="155">
        <f>SUM(I9:I14)</f>
        <v>709.2277232893769</v>
      </c>
      <c r="J8" s="156">
        <v>0.20256469109444075</v>
      </c>
      <c r="K8" s="157">
        <v>119.46508636718636</v>
      </c>
      <c r="L8" s="47"/>
      <c r="M8" s="47"/>
      <c r="N8" s="47"/>
      <c r="O8" s="47"/>
      <c r="P8" s="47"/>
      <c r="Q8" s="47"/>
      <c r="R8" s="47"/>
      <c r="S8" s="47"/>
      <c r="T8" s="47"/>
      <c r="U8" s="47"/>
    </row>
    <row r="9" spans="2:21" s="80" customFormat="1" ht="18">
      <c r="B9" s="91" t="s">
        <v>115</v>
      </c>
      <c r="C9" s="172">
        <v>161.975942326739</v>
      </c>
      <c r="D9" s="172">
        <v>221.321168770109</v>
      </c>
      <c r="E9" s="161">
        <v>0.3663829676857717</v>
      </c>
      <c r="F9" s="162">
        <v>59.345226443370024</v>
      </c>
      <c r="G9" s="163"/>
      <c r="H9" s="172">
        <v>179.305007145146</v>
      </c>
      <c r="I9" s="172">
        <v>217.008227846337</v>
      </c>
      <c r="J9" s="161">
        <v>0.2102742210130839</v>
      </c>
      <c r="K9" s="162">
        <v>37.703220701191015</v>
      </c>
      <c r="L9" s="47"/>
      <c r="M9" s="47"/>
      <c r="N9" s="47"/>
      <c r="O9" s="47"/>
      <c r="P9" s="47"/>
      <c r="Q9" s="47"/>
      <c r="R9" s="47"/>
      <c r="S9" s="47"/>
      <c r="T9" s="47"/>
      <c r="U9" s="47"/>
    </row>
    <row r="10" spans="2:21" s="80" customFormat="1" ht="18">
      <c r="B10" s="91" t="s">
        <v>116</v>
      </c>
      <c r="C10" s="172">
        <v>192.890191415978</v>
      </c>
      <c r="D10" s="172">
        <v>239.597498168804</v>
      </c>
      <c r="E10" s="161">
        <v>0.2421445404245528</v>
      </c>
      <c r="F10" s="162">
        <v>46.707306752826014</v>
      </c>
      <c r="G10" s="163"/>
      <c r="H10" s="172">
        <v>167.222897322336</v>
      </c>
      <c r="I10" s="172">
        <v>244.517152544359</v>
      </c>
      <c r="J10" s="161">
        <v>0.4622229159983511</v>
      </c>
      <c r="K10" s="162">
        <v>77.294255222023</v>
      </c>
      <c r="L10" s="47"/>
      <c r="M10" s="47"/>
      <c r="N10" s="47"/>
      <c r="O10" s="47"/>
      <c r="P10" s="47"/>
      <c r="Q10" s="47"/>
      <c r="R10" s="47"/>
      <c r="S10" s="47"/>
      <c r="T10" s="47"/>
      <c r="U10" s="47"/>
    </row>
    <row r="11" spans="2:21" s="80" customFormat="1" ht="18">
      <c r="B11" s="91" t="s">
        <v>117</v>
      </c>
      <c r="C11" s="172">
        <v>109.518208717391</v>
      </c>
      <c r="D11" s="172">
        <v>118.166538704348</v>
      </c>
      <c r="E11" s="161">
        <v>0.07896705112547808</v>
      </c>
      <c r="F11" s="162">
        <v>8.648329986956995</v>
      </c>
      <c r="G11" s="163"/>
      <c r="H11" s="172">
        <v>117.976142904927</v>
      </c>
      <c r="I11" s="172">
        <v>114.814655272234</v>
      </c>
      <c r="J11" s="161">
        <v>-0.02679768599691157</v>
      </c>
      <c r="K11" s="162">
        <v>-3.161487632692996</v>
      </c>
      <c r="L11" s="47"/>
      <c r="M11" s="47"/>
      <c r="N11" s="47"/>
      <c r="O11" s="47"/>
      <c r="P11" s="47"/>
      <c r="Q11" s="47"/>
      <c r="R11" s="47"/>
      <c r="S11" s="47"/>
      <c r="T11" s="47"/>
      <c r="U11" s="47"/>
    </row>
    <row r="12" spans="2:21" s="80" customFormat="1" ht="18.75">
      <c r="B12" s="178" t="s">
        <v>118</v>
      </c>
      <c r="C12" s="172">
        <v>2.92199682934783</v>
      </c>
      <c r="D12" s="172">
        <v>8.70086062369565</v>
      </c>
      <c r="E12" s="179">
        <v>1.9777104945174164</v>
      </c>
      <c r="F12" s="180">
        <v>5.778863794347821</v>
      </c>
      <c r="G12" s="181"/>
      <c r="H12" s="172">
        <v>4.9818497380292</v>
      </c>
      <c r="I12" s="172">
        <v>8.1972855</v>
      </c>
      <c r="J12" s="179">
        <v>0.6454300974647247</v>
      </c>
      <c r="K12" s="180">
        <v>3.2154357619707996</v>
      </c>
      <c r="L12" s="47"/>
      <c r="M12" s="47"/>
      <c r="N12" s="47"/>
      <c r="O12" s="47"/>
      <c r="P12" s="47"/>
      <c r="Q12" s="47"/>
      <c r="R12" s="47"/>
      <c r="S12" s="47"/>
      <c r="T12" s="47"/>
      <c r="U12" s="47"/>
    </row>
    <row r="13" spans="2:21" s="80" customFormat="1" ht="18">
      <c r="B13" s="91" t="s">
        <v>119</v>
      </c>
      <c r="C13" s="172">
        <v>12.8391983130435</v>
      </c>
      <c r="D13" s="172">
        <v>28.1167083655435</v>
      </c>
      <c r="E13" s="161">
        <v>1.1899115256269068</v>
      </c>
      <c r="F13" s="162">
        <v>15.277510052499998</v>
      </c>
      <c r="G13" s="163"/>
      <c r="H13" s="172">
        <v>15.6801618519343</v>
      </c>
      <c r="I13" s="172">
        <v>29.4229339931868</v>
      </c>
      <c r="J13" s="161">
        <v>0.8764432581132571</v>
      </c>
      <c r="K13" s="162">
        <v>13.7427721412525</v>
      </c>
      <c r="L13" s="47"/>
      <c r="M13" s="47"/>
      <c r="N13" s="47"/>
      <c r="O13" s="47"/>
      <c r="P13" s="47"/>
      <c r="Q13" s="47"/>
      <c r="R13" s="47"/>
      <c r="S13" s="47"/>
      <c r="T13" s="47"/>
      <c r="U13" s="47"/>
    </row>
    <row r="14" spans="2:21" s="80" customFormat="1" ht="18.75">
      <c r="B14" s="91" t="s">
        <v>120</v>
      </c>
      <c r="C14" s="172">
        <v>84.6444563997826</v>
      </c>
      <c r="D14" s="172">
        <v>85.8996342451087</v>
      </c>
      <c r="E14" s="161">
        <v>0.0148288251672124</v>
      </c>
      <c r="F14" s="162">
        <v>1.2551778453261022</v>
      </c>
      <c r="G14" s="163"/>
      <c r="H14" s="172">
        <v>104.596577959818</v>
      </c>
      <c r="I14" s="172">
        <v>95.2674681332601</v>
      </c>
      <c r="J14" s="161">
        <v>-0.08919134840283016</v>
      </c>
      <c r="K14" s="162">
        <v>-9.32910982655791</v>
      </c>
      <c r="L14" s="47"/>
      <c r="M14" s="47"/>
      <c r="N14" s="47"/>
      <c r="O14" s="47"/>
      <c r="P14" s="47"/>
      <c r="Q14" s="47"/>
      <c r="R14" s="47"/>
      <c r="S14" s="47"/>
      <c r="T14" s="47"/>
      <c r="U14" s="47"/>
    </row>
    <row r="15" spans="1:21" ht="12" customHeight="1">
      <c r="A15" s="182"/>
      <c r="B15" s="176"/>
      <c r="C15" s="142"/>
      <c r="D15" s="142"/>
      <c r="E15" s="183"/>
      <c r="F15" s="184"/>
      <c r="M15" s="47"/>
      <c r="N15" s="47"/>
      <c r="O15" s="47"/>
      <c r="P15" s="47"/>
      <c r="Q15" s="47"/>
      <c r="R15" s="47"/>
      <c r="S15" s="47"/>
      <c r="T15" s="47"/>
      <c r="U15" s="47"/>
    </row>
    <row r="16" spans="2:46" s="150" customFormat="1" ht="69" customHeight="1">
      <c r="B16" s="763" t="s">
        <v>446</v>
      </c>
      <c r="C16" s="763"/>
      <c r="D16" s="763"/>
      <c r="E16" s="763"/>
      <c r="F16" s="763"/>
      <c r="G16" s="763"/>
      <c r="H16" s="763"/>
      <c r="I16" s="763"/>
      <c r="J16" s="763"/>
      <c r="K16" s="763"/>
      <c r="L16" s="185"/>
      <c r="M16" s="47"/>
      <c r="N16" s="47"/>
      <c r="O16" s="47"/>
      <c r="P16" s="47"/>
      <c r="Q16" s="47"/>
      <c r="R16" s="47"/>
      <c r="S16" s="47"/>
      <c r="T16" s="47"/>
      <c r="U16" s="47"/>
      <c r="V16" s="185"/>
      <c r="W16" s="185"/>
      <c r="X16" s="185"/>
      <c r="Y16" s="185"/>
      <c r="Z16" s="185"/>
      <c r="AA16" s="185"/>
      <c r="AB16" s="185"/>
      <c r="AC16" s="185"/>
      <c r="AD16" s="185"/>
      <c r="AE16" s="185"/>
      <c r="AF16" s="185"/>
      <c r="AG16" s="185"/>
      <c r="AH16" s="185"/>
      <c r="AI16" s="185"/>
      <c r="AJ16" s="185"/>
      <c r="AK16" s="185"/>
      <c r="AL16" s="185"/>
      <c r="AM16" s="185"/>
      <c r="AN16" s="185"/>
      <c r="AO16" s="185"/>
      <c r="AP16" s="185"/>
      <c r="AQ16" s="185"/>
      <c r="AR16" s="185"/>
      <c r="AS16" s="185"/>
      <c r="AT16" s="185"/>
    </row>
    <row r="17" spans="1:11" ht="18">
      <c r="A17" s="182"/>
      <c r="B17" s="80"/>
      <c r="C17" s="80"/>
      <c r="D17" s="80"/>
      <c r="E17" s="80"/>
      <c r="F17" s="80"/>
      <c r="G17" s="80"/>
      <c r="H17" s="80"/>
      <c r="I17" s="80"/>
      <c r="J17" s="80"/>
      <c r="K17" s="80"/>
    </row>
    <row r="18" spans="1:11" ht="18">
      <c r="A18" s="182"/>
      <c r="B18" s="80"/>
      <c r="C18" s="80"/>
      <c r="D18" s="80"/>
      <c r="E18" s="80"/>
      <c r="F18" s="80"/>
      <c r="G18" s="80"/>
      <c r="H18" s="80"/>
      <c r="I18" s="80"/>
      <c r="J18" s="80"/>
      <c r="K18" s="80"/>
    </row>
    <row r="19" spans="1:11" ht="18">
      <c r="A19" s="182"/>
      <c r="B19" s="80"/>
      <c r="C19" s="80"/>
      <c r="D19" s="80"/>
      <c r="E19" s="80"/>
      <c r="F19" s="80"/>
      <c r="G19" s="80"/>
      <c r="H19" s="80"/>
      <c r="I19" s="80"/>
      <c r="J19" s="80"/>
      <c r="K19" s="80"/>
    </row>
    <row r="20" spans="2:11" ht="18">
      <c r="B20" s="80"/>
      <c r="C20" s="80"/>
      <c r="D20" s="80"/>
      <c r="E20" s="80"/>
      <c r="F20" s="80"/>
      <c r="G20" s="80"/>
      <c r="H20" s="80"/>
      <c r="I20" s="80"/>
      <c r="J20" s="80"/>
      <c r="K20" s="80"/>
    </row>
    <row r="21" spans="2:11" ht="18">
      <c r="B21" s="80"/>
      <c r="C21" s="80"/>
      <c r="D21" s="80"/>
      <c r="E21" s="80"/>
      <c r="F21" s="80"/>
      <c r="G21" s="80"/>
      <c r="H21" s="80"/>
      <c r="I21" s="80"/>
      <c r="J21" s="80"/>
      <c r="K21" s="80"/>
    </row>
    <row r="22" spans="2:11" ht="18">
      <c r="B22" s="80"/>
      <c r="C22" s="80"/>
      <c r="D22" s="80"/>
      <c r="E22" s="80"/>
      <c r="F22" s="80"/>
      <c r="G22" s="80"/>
      <c r="H22" s="80"/>
      <c r="I22" s="80"/>
      <c r="J22" s="80"/>
      <c r="K22" s="80"/>
    </row>
    <row r="23" spans="2:11" ht="18">
      <c r="B23" s="80"/>
      <c r="C23" s="80"/>
      <c r="D23" s="80"/>
      <c r="E23" s="80"/>
      <c r="F23" s="80"/>
      <c r="G23" s="80"/>
      <c r="H23" s="80"/>
      <c r="I23" s="80"/>
      <c r="J23" s="80"/>
      <c r="K23" s="80"/>
    </row>
    <row r="24" spans="2:6" ht="18">
      <c r="B24" s="80"/>
      <c r="C24" s="80"/>
      <c r="D24" s="80"/>
      <c r="E24" s="80"/>
      <c r="F24" s="80"/>
    </row>
    <row r="25" spans="2:6" ht="18">
      <c r="B25" s="80"/>
      <c r="C25" s="80"/>
      <c r="D25" s="80"/>
      <c r="E25" s="80"/>
      <c r="F25" s="80"/>
    </row>
    <row r="26" spans="2:6" ht="18">
      <c r="B26" s="80"/>
      <c r="C26" s="80"/>
      <c r="D26" s="80"/>
      <c r="E26" s="80"/>
      <c r="F26" s="80"/>
    </row>
    <row r="27" spans="2:6" ht="18">
      <c r="B27" s="80"/>
      <c r="C27" s="80"/>
      <c r="D27" s="80"/>
      <c r="E27" s="80"/>
      <c r="F27" s="80"/>
    </row>
    <row r="28" spans="2:6" ht="18">
      <c r="B28" s="80"/>
      <c r="C28" s="80"/>
      <c r="D28" s="80"/>
      <c r="E28" s="80"/>
      <c r="F28" s="80"/>
    </row>
    <row r="29" spans="2:6" ht="18">
      <c r="B29" s="80"/>
      <c r="C29" s="80"/>
      <c r="D29" s="80"/>
      <c r="E29" s="80"/>
      <c r="F29" s="80"/>
    </row>
    <row r="30" spans="2:6" ht="18">
      <c r="B30" s="80"/>
      <c r="C30" s="80"/>
      <c r="D30" s="80"/>
      <c r="E30" s="80"/>
      <c r="F30" s="80"/>
    </row>
    <row r="31" spans="2:6" ht="18">
      <c r="B31" s="80"/>
      <c r="C31" s="80"/>
      <c r="D31" s="80"/>
      <c r="E31" s="80"/>
      <c r="F31" s="80"/>
    </row>
    <row r="32" spans="2:6" ht="18">
      <c r="B32" s="80"/>
      <c r="C32" s="80"/>
      <c r="D32" s="80"/>
      <c r="E32" s="80"/>
      <c r="F32" s="80"/>
    </row>
    <row r="33" spans="2:6" ht="18">
      <c r="B33" s="80"/>
      <c r="C33" s="80"/>
      <c r="D33" s="80"/>
      <c r="E33" s="80"/>
      <c r="F33" s="80"/>
    </row>
    <row r="34" spans="2:6" ht="9" customHeight="1">
      <c r="B34" s="80"/>
      <c r="C34" s="80"/>
      <c r="D34" s="80"/>
      <c r="E34" s="80"/>
      <c r="F34" s="80"/>
    </row>
  </sheetData>
  <sheetProtection/>
  <mergeCells count="3">
    <mergeCell ref="B3:K3"/>
    <mergeCell ref="B4:K4"/>
    <mergeCell ref="B16:K16"/>
  </mergeCells>
  <hyperlinks>
    <hyperlink ref="A1" location="Index!A1" display="Index"/>
  </hyperlinks>
  <printOptions horizontalCentered="1" verticalCentered="1"/>
  <pageMargins left="0.75" right="0.75" top="1" bottom="1" header="0.5" footer="0.5"/>
  <pageSetup fitToHeight="1" fitToWidth="1" horizontalDpi="600" verticalDpi="600" orientation="landscape" r:id="rId1"/>
</worksheet>
</file>

<file path=xl/worksheets/sheet11.xml><?xml version="1.0" encoding="utf-8"?>
<worksheet xmlns="http://schemas.openxmlformats.org/spreadsheetml/2006/main" xmlns:r="http://schemas.openxmlformats.org/officeDocument/2006/relationships">
  <sheetPr>
    <pageSetUpPr fitToPage="1"/>
  </sheetPr>
  <dimension ref="A1:IQ28"/>
  <sheetViews>
    <sheetView showGridLines="0" zoomScale="85" zoomScaleNormal="85" zoomScalePageLayoutView="0" workbookViewId="0" topLeftCell="A1">
      <selection activeCell="B3" sqref="B3:K16"/>
    </sheetView>
  </sheetViews>
  <sheetFormatPr defaultColWidth="9.140625" defaultRowHeight="12.75" outlineLevelCol="1"/>
  <cols>
    <col min="1" max="1" width="6.8515625" style="29" bestFit="1" customWidth="1"/>
    <col min="2" max="2" width="40.140625" style="29" bestFit="1" customWidth="1"/>
    <col min="3" max="3" width="9.421875" style="29" customWidth="1"/>
    <col min="4" max="4" width="9.28125" style="29" customWidth="1"/>
    <col min="5" max="5" width="8.8515625" style="29" customWidth="1"/>
    <col min="6" max="6" width="7.7109375" style="29" bestFit="1" customWidth="1"/>
    <col min="7" max="7" width="1.8515625" style="29" customWidth="1" outlineLevel="1"/>
    <col min="8" max="8" width="10.8515625" style="30" customWidth="1" outlineLevel="1"/>
    <col min="9" max="10" width="9.140625" style="30" customWidth="1" outlineLevel="1"/>
    <col min="11" max="11" width="7.421875" style="30" customWidth="1" outlineLevel="1"/>
    <col min="12" max="51" width="9.140625" style="30" customWidth="1"/>
    <col min="52" max="16384" width="9.140625" style="29" customWidth="1"/>
  </cols>
  <sheetData>
    <row r="1" spans="1:7" ht="18">
      <c r="A1" s="739" t="s">
        <v>33</v>
      </c>
      <c r="B1" s="28"/>
      <c r="C1" s="28"/>
      <c r="D1" s="28"/>
      <c r="E1" s="28"/>
      <c r="F1" s="28"/>
      <c r="G1" s="62"/>
    </row>
    <row r="2" spans="1:251" s="152" customFormat="1" ht="18">
      <c r="A2" s="29"/>
      <c r="B2" s="29"/>
      <c r="C2" s="29"/>
      <c r="D2" s="29"/>
      <c r="E2" s="29"/>
      <c r="F2" s="29"/>
      <c r="G2" s="29"/>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151"/>
      <c r="BA2" s="151"/>
      <c r="BB2" s="151"/>
      <c r="BC2" s="151"/>
      <c r="BD2" s="151"/>
      <c r="BE2" s="151"/>
      <c r="BF2" s="151"/>
      <c r="BG2" s="151"/>
      <c r="BH2" s="151"/>
      <c r="BI2" s="151"/>
      <c r="BJ2" s="151"/>
      <c r="BK2" s="151"/>
      <c r="BL2" s="151"/>
      <c r="BM2" s="151"/>
      <c r="BN2" s="151"/>
      <c r="BO2" s="151"/>
      <c r="BP2" s="151"/>
      <c r="BQ2" s="151"/>
      <c r="BR2" s="151"/>
      <c r="BS2" s="151"/>
      <c r="BT2" s="151"/>
      <c r="BU2" s="151"/>
      <c r="BV2" s="151"/>
      <c r="BW2" s="151"/>
      <c r="BX2" s="151"/>
      <c r="BY2" s="151"/>
      <c r="BZ2" s="151"/>
      <c r="CA2" s="151"/>
      <c r="CB2" s="151"/>
      <c r="CC2" s="151"/>
      <c r="CD2" s="151"/>
      <c r="CE2" s="151"/>
      <c r="CF2" s="151"/>
      <c r="CG2" s="151"/>
      <c r="CH2" s="151"/>
      <c r="CI2" s="151"/>
      <c r="CJ2" s="151"/>
      <c r="CK2" s="151"/>
      <c r="CL2" s="151"/>
      <c r="CM2" s="151"/>
      <c r="CN2" s="151"/>
      <c r="CO2" s="151"/>
      <c r="CP2" s="151"/>
      <c r="CQ2" s="151"/>
      <c r="CR2" s="151"/>
      <c r="CS2" s="151"/>
      <c r="CT2" s="151"/>
      <c r="CU2" s="151"/>
      <c r="CV2" s="151"/>
      <c r="CW2" s="151"/>
      <c r="CX2" s="151"/>
      <c r="CY2" s="151"/>
      <c r="CZ2" s="151"/>
      <c r="DA2" s="151"/>
      <c r="DB2" s="151"/>
      <c r="DC2" s="151"/>
      <c r="DD2" s="151"/>
      <c r="DE2" s="151"/>
      <c r="DF2" s="151"/>
      <c r="DG2" s="151"/>
      <c r="DH2" s="151"/>
      <c r="DI2" s="151"/>
      <c r="DJ2" s="151"/>
      <c r="DK2" s="151"/>
      <c r="DL2" s="151"/>
      <c r="DM2" s="151"/>
      <c r="DN2" s="151"/>
      <c r="DO2" s="151"/>
      <c r="DP2" s="151"/>
      <c r="DQ2" s="151"/>
      <c r="DR2" s="151"/>
      <c r="DS2" s="151"/>
      <c r="DT2" s="151"/>
      <c r="DU2" s="151"/>
      <c r="DV2" s="151"/>
      <c r="DW2" s="151"/>
      <c r="DX2" s="151"/>
      <c r="DY2" s="151"/>
      <c r="DZ2" s="151"/>
      <c r="EA2" s="151"/>
      <c r="EB2" s="151"/>
      <c r="EC2" s="151"/>
      <c r="ED2" s="151"/>
      <c r="EE2" s="151"/>
      <c r="EF2" s="151"/>
      <c r="EG2" s="151"/>
      <c r="EH2" s="151"/>
      <c r="EI2" s="151"/>
      <c r="EJ2" s="151"/>
      <c r="EK2" s="151"/>
      <c r="EL2" s="151"/>
      <c r="EM2" s="151"/>
      <c r="EN2" s="151"/>
      <c r="EO2" s="151"/>
      <c r="EP2" s="151"/>
      <c r="EQ2" s="151"/>
      <c r="ER2" s="151"/>
      <c r="ES2" s="151"/>
      <c r="ET2" s="151"/>
      <c r="EU2" s="151"/>
      <c r="EV2" s="151"/>
      <c r="EW2" s="151"/>
      <c r="EX2" s="151"/>
      <c r="EY2" s="151"/>
      <c r="EZ2" s="151"/>
      <c r="FA2" s="151"/>
      <c r="FB2" s="151"/>
      <c r="FC2" s="151"/>
      <c r="FD2" s="151"/>
      <c r="FE2" s="151"/>
      <c r="FF2" s="151"/>
      <c r="FG2" s="151"/>
      <c r="FH2" s="151"/>
      <c r="FI2" s="151"/>
      <c r="FJ2" s="151"/>
      <c r="FK2" s="151"/>
      <c r="FL2" s="151"/>
      <c r="FM2" s="151"/>
      <c r="FN2" s="151"/>
      <c r="FO2" s="151"/>
      <c r="FP2" s="151"/>
      <c r="FQ2" s="151"/>
      <c r="FR2" s="151"/>
      <c r="FS2" s="151"/>
      <c r="FT2" s="151"/>
      <c r="FU2" s="151"/>
      <c r="FV2" s="151"/>
      <c r="FW2" s="151"/>
      <c r="FX2" s="151"/>
      <c r="FY2" s="151"/>
      <c r="FZ2" s="151"/>
      <c r="GA2" s="151"/>
      <c r="GB2" s="151"/>
      <c r="GC2" s="151"/>
      <c r="GD2" s="151"/>
      <c r="GE2" s="151"/>
      <c r="GF2" s="151"/>
      <c r="GG2" s="151"/>
      <c r="GH2" s="151"/>
      <c r="GI2" s="151"/>
      <c r="GJ2" s="151"/>
      <c r="GK2" s="151"/>
      <c r="GL2" s="151"/>
      <c r="GM2" s="151"/>
      <c r="GN2" s="151"/>
      <c r="GO2" s="151"/>
      <c r="GP2" s="151"/>
      <c r="GQ2" s="151"/>
      <c r="GR2" s="151"/>
      <c r="GS2" s="151"/>
      <c r="GT2" s="151"/>
      <c r="GU2" s="151"/>
      <c r="GV2" s="151"/>
      <c r="GW2" s="151"/>
      <c r="GX2" s="151"/>
      <c r="GY2" s="151"/>
      <c r="GZ2" s="151"/>
      <c r="HA2" s="151"/>
      <c r="HB2" s="151"/>
      <c r="HC2" s="151"/>
      <c r="HD2" s="151"/>
      <c r="HE2" s="151"/>
      <c r="HF2" s="151"/>
      <c r="HG2" s="151"/>
      <c r="HH2" s="151"/>
      <c r="HI2" s="151"/>
      <c r="HJ2" s="151"/>
      <c r="HK2" s="151"/>
      <c r="HL2" s="151"/>
      <c r="HM2" s="151"/>
      <c r="HN2" s="151"/>
      <c r="HO2" s="151"/>
      <c r="HP2" s="151"/>
      <c r="HQ2" s="151"/>
      <c r="HR2" s="151"/>
      <c r="HS2" s="151"/>
      <c r="HT2" s="151"/>
      <c r="HU2" s="151"/>
      <c r="HV2" s="151"/>
      <c r="HW2" s="151"/>
      <c r="HX2" s="151"/>
      <c r="HY2" s="151"/>
      <c r="HZ2" s="151"/>
      <c r="IA2" s="151"/>
      <c r="IB2" s="151"/>
      <c r="IC2" s="151"/>
      <c r="ID2" s="151"/>
      <c r="IE2" s="151"/>
      <c r="IF2" s="151"/>
      <c r="IG2" s="151"/>
      <c r="IH2" s="151"/>
      <c r="II2" s="151"/>
      <c r="IJ2" s="151"/>
      <c r="IK2" s="151"/>
      <c r="IL2" s="151"/>
      <c r="IM2" s="151"/>
      <c r="IN2" s="151"/>
      <c r="IO2" s="151"/>
      <c r="IP2" s="151"/>
      <c r="IQ2" s="151"/>
    </row>
    <row r="3" spans="1:11" ht="18">
      <c r="A3" s="186"/>
      <c r="B3" s="741" t="s">
        <v>34</v>
      </c>
      <c r="C3" s="741"/>
      <c r="D3" s="741"/>
      <c r="E3" s="741"/>
      <c r="F3" s="741"/>
      <c r="G3" s="741"/>
      <c r="H3" s="741"/>
      <c r="I3" s="741"/>
      <c r="J3" s="741"/>
      <c r="K3" s="741"/>
    </row>
    <row r="4" spans="1:11" ht="15" customHeight="1">
      <c r="A4" s="186"/>
      <c r="B4" s="764" t="s">
        <v>10</v>
      </c>
      <c r="C4" s="764"/>
      <c r="D4" s="764"/>
      <c r="E4" s="764"/>
      <c r="F4" s="764"/>
      <c r="G4" s="764"/>
      <c r="H4" s="764"/>
      <c r="I4" s="764"/>
      <c r="J4" s="764"/>
      <c r="K4" s="764"/>
    </row>
    <row r="5" spans="1:7" ht="12" customHeight="1">
      <c r="A5" s="186"/>
      <c r="B5" s="31"/>
      <c r="C5" s="31"/>
      <c r="D5" s="31"/>
      <c r="E5" s="31"/>
      <c r="F5" s="31"/>
      <c r="G5" s="186"/>
    </row>
    <row r="6" spans="1:11" ht="18">
      <c r="A6" s="70"/>
      <c r="B6" s="31"/>
      <c r="C6" s="622" t="str">
        <f>1!C6</f>
        <v>Third quarter (Jul.-Sep.)</v>
      </c>
      <c r="D6" s="623"/>
      <c r="E6" s="632"/>
      <c r="F6" s="632"/>
      <c r="G6" s="68"/>
      <c r="H6" s="700" t="str">
        <f>1!H6</f>
        <v>Nine months ending Sep. 30,</v>
      </c>
      <c r="I6" s="701"/>
      <c r="J6" s="701"/>
      <c r="K6" s="701"/>
    </row>
    <row r="7" spans="1:11" ht="18">
      <c r="A7" s="33"/>
      <c r="B7" s="31"/>
      <c r="C7" s="625" t="str">
        <f>1!C7</f>
        <v>2020</v>
      </c>
      <c r="D7" s="625" t="str">
        <f>1!D7</f>
        <v>2021</v>
      </c>
      <c r="E7" s="626" t="s">
        <v>36</v>
      </c>
      <c r="F7" s="626"/>
      <c r="G7" s="69"/>
      <c r="H7" s="702" t="str">
        <f>1!H7</f>
        <v>2020</v>
      </c>
      <c r="I7" s="702" t="str">
        <f>1!I7</f>
        <v>2021</v>
      </c>
      <c r="J7" s="703" t="s">
        <v>36</v>
      </c>
      <c r="K7" s="703"/>
    </row>
    <row r="8" spans="1:21" ht="18">
      <c r="A8" s="65"/>
      <c r="B8" s="187" t="s">
        <v>121</v>
      </c>
      <c r="C8" s="188">
        <f>SUM(C9:C10)</f>
        <v>2759.58299607609</v>
      </c>
      <c r="D8" s="188">
        <f>SUM(D9:D10)</f>
        <v>2618.616964010871</v>
      </c>
      <c r="E8" s="37">
        <v>-0.051082367251016336</v>
      </c>
      <c r="F8" s="38">
        <v>-140.96603206521877</v>
      </c>
      <c r="G8" s="189"/>
      <c r="H8" s="188">
        <f>SUM(H9:H10)</f>
        <v>2787.452383226274</v>
      </c>
      <c r="I8" s="188">
        <f>SUM(I9:I10)</f>
        <v>2627.284913377293</v>
      </c>
      <c r="J8" s="190">
        <v>-0.05746016355752015</v>
      </c>
      <c r="K8" s="191">
        <v>-160.167469848981</v>
      </c>
      <c r="L8" s="47"/>
      <c r="M8" s="47"/>
      <c r="N8" s="47"/>
      <c r="O8" s="47"/>
      <c r="P8" s="47"/>
      <c r="Q8" s="47"/>
      <c r="R8" s="47"/>
      <c r="S8" s="47"/>
      <c r="T8" s="47"/>
      <c r="U8" s="47"/>
    </row>
    <row r="9" spans="1:21" ht="18">
      <c r="A9" s="50"/>
      <c r="B9" s="41" t="s">
        <v>122</v>
      </c>
      <c r="C9" s="192">
        <v>2325.67666106522</v>
      </c>
      <c r="D9" s="192">
        <v>2218.65584953261</v>
      </c>
      <c r="E9" s="43">
        <v>-0.046017063904142064</v>
      </c>
      <c r="F9" s="44">
        <v>-107.02081153260997</v>
      </c>
      <c r="G9" s="193"/>
      <c r="H9" s="192">
        <v>2346.4737434635</v>
      </c>
      <c r="I9" s="192">
        <v>2222.08927166667</v>
      </c>
      <c r="J9" s="194">
        <v>-0.05300910446721341</v>
      </c>
      <c r="K9" s="195">
        <v>-124.38447179682998</v>
      </c>
      <c r="L9" s="47"/>
      <c r="M9" s="47"/>
      <c r="N9" s="47"/>
      <c r="O9" s="47"/>
      <c r="P9" s="47"/>
      <c r="Q9" s="47"/>
      <c r="R9" s="47"/>
      <c r="S9" s="47"/>
      <c r="T9" s="47"/>
      <c r="U9" s="47"/>
    </row>
    <row r="10" spans="1:51" s="40" customFormat="1" ht="18">
      <c r="A10" s="50"/>
      <c r="B10" s="41" t="s">
        <v>123</v>
      </c>
      <c r="C10" s="192">
        <v>433.90633501087</v>
      </c>
      <c r="D10" s="192">
        <v>399.961114478261</v>
      </c>
      <c r="E10" s="43">
        <v>-0.07823167765402328</v>
      </c>
      <c r="F10" s="44">
        <v>-33.94522053260903</v>
      </c>
      <c r="G10" s="193"/>
      <c r="H10" s="192">
        <v>440.978639762774</v>
      </c>
      <c r="I10" s="192">
        <v>405.195641710623</v>
      </c>
      <c r="J10" s="194">
        <v>-0.08114451546088619</v>
      </c>
      <c r="K10" s="195">
        <v>-35.78299805215096</v>
      </c>
      <c r="L10" s="47"/>
      <c r="M10" s="47"/>
      <c r="N10" s="47"/>
      <c r="O10" s="47"/>
      <c r="P10" s="47"/>
      <c r="Q10" s="47"/>
      <c r="R10" s="47"/>
      <c r="S10" s="47"/>
      <c r="T10" s="47"/>
      <c r="U10" s="47"/>
      <c r="V10" s="30"/>
      <c r="W10" s="30"/>
      <c r="X10" s="30"/>
      <c r="Y10" s="30"/>
      <c r="Z10" s="30"/>
      <c r="AA10" s="30"/>
      <c r="AB10" s="30"/>
      <c r="AC10" s="30"/>
      <c r="AD10" s="30"/>
      <c r="AE10" s="30"/>
      <c r="AF10" s="30"/>
      <c r="AG10" s="30"/>
      <c r="AH10" s="30"/>
      <c r="AI10" s="30"/>
      <c r="AJ10" s="30"/>
      <c r="AK10" s="30"/>
      <c r="AL10" s="30"/>
      <c r="AM10" s="30"/>
      <c r="AN10" s="30"/>
      <c r="AO10" s="30"/>
      <c r="AP10" s="30"/>
      <c r="AQ10" s="30"/>
      <c r="AR10" s="30"/>
      <c r="AS10" s="30"/>
      <c r="AT10" s="30"/>
      <c r="AU10" s="30"/>
      <c r="AV10" s="30"/>
      <c r="AW10" s="30"/>
      <c r="AX10" s="30"/>
      <c r="AY10" s="30"/>
    </row>
    <row r="11" spans="1:21" ht="18">
      <c r="A11" s="40"/>
      <c r="B11" s="187" t="s">
        <v>124</v>
      </c>
      <c r="C11" s="196">
        <v>25.8332338586957</v>
      </c>
      <c r="D11" s="196">
        <v>13.3091933369565</v>
      </c>
      <c r="E11" s="37">
        <v>-0.48480343538265513</v>
      </c>
      <c r="F11" s="197">
        <v>-12.524040521739199</v>
      </c>
      <c r="G11" s="189"/>
      <c r="H11" s="196">
        <v>22.9105271934307</v>
      </c>
      <c r="I11" s="196">
        <v>15.8051702820513</v>
      </c>
      <c r="J11" s="190">
        <v>-0.31013502445359564</v>
      </c>
      <c r="K11" s="198">
        <v>-7.105356911379399</v>
      </c>
      <c r="L11" s="47"/>
      <c r="M11" s="47"/>
      <c r="N11" s="47"/>
      <c r="O11" s="47"/>
      <c r="P11" s="47"/>
      <c r="Q11" s="47"/>
      <c r="R11" s="47"/>
      <c r="S11" s="47"/>
      <c r="T11" s="47"/>
      <c r="U11" s="47"/>
    </row>
    <row r="12" spans="1:21" ht="18">
      <c r="A12" s="50"/>
      <c r="B12" s="63" t="s">
        <v>93</v>
      </c>
      <c r="C12" s="188"/>
      <c r="D12" s="188"/>
      <c r="E12" s="199"/>
      <c r="F12" s="200"/>
      <c r="G12" s="189"/>
      <c r="H12" s="192"/>
      <c r="I12" s="192"/>
      <c r="J12" s="190"/>
      <c r="K12" s="201"/>
      <c r="L12" s="47"/>
      <c r="M12" s="47"/>
      <c r="N12" s="47"/>
      <c r="O12" s="47"/>
      <c r="P12" s="47"/>
      <c r="Q12" s="47"/>
      <c r="R12" s="47"/>
      <c r="S12" s="47"/>
      <c r="T12" s="47"/>
      <c r="U12" s="47"/>
    </row>
    <row r="13" spans="1:51" s="40" customFormat="1" ht="18">
      <c r="A13" s="50"/>
      <c r="B13" s="41" t="s">
        <v>125</v>
      </c>
      <c r="C13" s="192">
        <v>2280.0239931413</v>
      </c>
      <c r="D13" s="192">
        <v>2128.07554709783</v>
      </c>
      <c r="E13" s="43">
        <v>-0.06664335397371102</v>
      </c>
      <c r="F13" s="44">
        <v>-151.94844604346963</v>
      </c>
      <c r="G13" s="193"/>
      <c r="H13" s="192">
        <v>2257.94265166423</v>
      </c>
      <c r="I13" s="192">
        <v>2059.65844997802</v>
      </c>
      <c r="J13" s="194">
        <v>-0.08781631435150206</v>
      </c>
      <c r="K13" s="195">
        <v>-198.28420168621005</v>
      </c>
      <c r="L13" s="47"/>
      <c r="M13" s="47"/>
      <c r="N13" s="47"/>
      <c r="O13" s="47"/>
      <c r="P13" s="47"/>
      <c r="Q13" s="47"/>
      <c r="R13" s="47"/>
      <c r="S13" s="47"/>
      <c r="T13" s="47"/>
      <c r="U13" s="47"/>
      <c r="V13" s="30"/>
      <c r="W13" s="30"/>
      <c r="X13" s="30"/>
      <c r="Y13" s="30"/>
      <c r="Z13" s="30"/>
      <c r="AA13" s="30"/>
      <c r="AB13" s="30"/>
      <c r="AC13" s="30"/>
      <c r="AD13" s="30"/>
      <c r="AE13" s="30"/>
      <c r="AF13" s="30"/>
      <c r="AG13" s="30"/>
      <c r="AH13" s="30"/>
      <c r="AI13" s="30"/>
      <c r="AJ13" s="30"/>
      <c r="AK13" s="30"/>
      <c r="AL13" s="30"/>
      <c r="AM13" s="30"/>
      <c r="AN13" s="30"/>
      <c r="AO13" s="30"/>
      <c r="AP13" s="30"/>
      <c r="AQ13" s="30"/>
      <c r="AR13" s="30"/>
      <c r="AS13" s="30"/>
      <c r="AT13" s="30"/>
      <c r="AU13" s="30"/>
      <c r="AV13" s="30"/>
      <c r="AW13" s="30"/>
      <c r="AX13" s="30"/>
      <c r="AY13" s="30"/>
    </row>
    <row r="14" spans="1:51" s="40" customFormat="1" ht="18">
      <c r="A14" s="50"/>
      <c r="B14" s="41" t="s">
        <v>47</v>
      </c>
      <c r="C14" s="192">
        <v>209.226773532609</v>
      </c>
      <c r="D14" s="192">
        <v>160.527117</v>
      </c>
      <c r="E14" s="43">
        <v>-0.2327601564099966</v>
      </c>
      <c r="F14" s="44">
        <v>-48.699656532609</v>
      </c>
      <c r="G14" s="193"/>
      <c r="H14" s="192">
        <v>214.988978007299</v>
      </c>
      <c r="I14" s="192">
        <v>170.981577717949</v>
      </c>
      <c r="J14" s="194">
        <v>-0.20469607650237742</v>
      </c>
      <c r="K14" s="195">
        <v>-44.00740028935002</v>
      </c>
      <c r="L14" s="47"/>
      <c r="M14" s="47"/>
      <c r="N14" s="47"/>
      <c r="O14" s="47"/>
      <c r="P14" s="47"/>
      <c r="Q14" s="47"/>
      <c r="R14" s="47"/>
      <c r="S14" s="47"/>
      <c r="T14" s="47"/>
      <c r="U14" s="47"/>
      <c r="V14" s="30"/>
      <c r="W14" s="30"/>
      <c r="X14" s="30"/>
      <c r="Y14" s="30"/>
      <c r="Z14" s="30"/>
      <c r="AA14" s="30"/>
      <c r="AB14" s="30"/>
      <c r="AC14" s="30"/>
      <c r="AD14" s="30"/>
      <c r="AE14" s="30"/>
      <c r="AF14" s="30"/>
      <c r="AG14" s="30"/>
      <c r="AH14" s="30"/>
      <c r="AI14" s="30"/>
      <c r="AJ14" s="30"/>
      <c r="AK14" s="30"/>
      <c r="AL14" s="30"/>
      <c r="AM14" s="30"/>
      <c r="AN14" s="30"/>
      <c r="AO14" s="30"/>
      <c r="AP14" s="30"/>
      <c r="AQ14" s="30"/>
      <c r="AR14" s="30"/>
      <c r="AS14" s="30"/>
      <c r="AT14" s="30"/>
      <c r="AU14" s="30"/>
      <c r="AV14" s="30"/>
      <c r="AW14" s="30"/>
      <c r="AX14" s="30"/>
      <c r="AY14" s="30"/>
    </row>
    <row r="15" spans="1:21" ht="12" customHeight="1">
      <c r="A15" s="186"/>
      <c r="B15" s="71"/>
      <c r="C15" s="53"/>
      <c r="D15" s="54"/>
      <c r="E15" s="54"/>
      <c r="F15" s="54"/>
      <c r="G15" s="186"/>
      <c r="M15" s="47"/>
      <c r="N15" s="47"/>
      <c r="O15" s="47"/>
      <c r="P15" s="47"/>
      <c r="Q15" s="47"/>
      <c r="R15" s="47"/>
      <c r="S15" s="47"/>
      <c r="T15" s="47"/>
      <c r="U15" s="47"/>
    </row>
    <row r="16" spans="1:21" ht="18">
      <c r="A16" s="55"/>
      <c r="B16" s="633"/>
      <c r="C16" s="635"/>
      <c r="D16" s="634"/>
      <c r="E16" s="634"/>
      <c r="F16" s="711"/>
      <c r="G16" s="705"/>
      <c r="H16" s="710"/>
      <c r="I16" s="710"/>
      <c r="J16" s="710"/>
      <c r="K16" s="710"/>
      <c r="M16" s="47"/>
      <c r="N16" s="47"/>
      <c r="O16" s="47"/>
      <c r="P16" s="47"/>
      <c r="Q16" s="47"/>
      <c r="R16" s="47"/>
      <c r="S16" s="47"/>
      <c r="T16" s="47"/>
      <c r="U16" s="47"/>
    </row>
    <row r="17" spans="1:51" s="55" customFormat="1" ht="18">
      <c r="A17" s="186"/>
      <c r="B17" s="56"/>
      <c r="C17" s="186"/>
      <c r="D17" s="186"/>
      <c r="E17" s="186"/>
      <c r="F17" s="186"/>
      <c r="G17" s="186"/>
      <c r="H17" s="30"/>
      <c r="I17" s="30"/>
      <c r="J17" s="30"/>
      <c r="K17" s="30"/>
      <c r="L17" s="30"/>
      <c r="M17" s="47"/>
      <c r="N17" s="47"/>
      <c r="O17" s="47"/>
      <c r="P17" s="47"/>
      <c r="Q17" s="47"/>
      <c r="R17" s="47"/>
      <c r="S17" s="47"/>
      <c r="T17" s="47"/>
      <c r="U17" s="47"/>
      <c r="V17" s="30"/>
      <c r="W17" s="30"/>
      <c r="X17" s="30"/>
      <c r="Y17" s="30"/>
      <c r="Z17" s="30"/>
      <c r="AA17" s="30"/>
      <c r="AB17" s="30"/>
      <c r="AC17" s="30"/>
      <c r="AD17" s="30"/>
      <c r="AE17" s="30"/>
      <c r="AF17" s="30"/>
      <c r="AG17" s="30"/>
      <c r="AH17" s="30"/>
      <c r="AI17" s="30"/>
      <c r="AJ17" s="30"/>
      <c r="AK17" s="30"/>
      <c r="AL17" s="30"/>
      <c r="AM17" s="30"/>
      <c r="AN17" s="30"/>
      <c r="AO17" s="30"/>
      <c r="AP17" s="30"/>
      <c r="AQ17" s="30"/>
      <c r="AR17" s="30"/>
      <c r="AS17" s="30"/>
      <c r="AT17" s="30"/>
      <c r="AU17" s="30"/>
      <c r="AV17" s="30"/>
      <c r="AW17" s="30"/>
      <c r="AX17" s="30"/>
      <c r="AY17" s="30"/>
    </row>
    <row r="18" spans="1:51" s="55" customFormat="1" ht="18">
      <c r="A18" s="186"/>
      <c r="B18" s="186"/>
      <c r="C18" s="202"/>
      <c r="D18" s="202"/>
      <c r="E18" s="202"/>
      <c r="F18" s="202"/>
      <c r="G18" s="202"/>
      <c r="H18" s="202"/>
      <c r="I18" s="202"/>
      <c r="J18" s="202"/>
      <c r="K18" s="202"/>
      <c r="L18" s="30"/>
      <c r="M18" s="30"/>
      <c r="N18" s="30"/>
      <c r="O18" s="30"/>
      <c r="P18" s="30"/>
      <c r="Q18" s="30"/>
      <c r="R18" s="30"/>
      <c r="S18" s="30"/>
      <c r="T18" s="30"/>
      <c r="U18" s="30"/>
      <c r="V18" s="30"/>
      <c r="W18" s="30"/>
      <c r="X18" s="30"/>
      <c r="Y18" s="30"/>
      <c r="Z18" s="30"/>
      <c r="AA18" s="30"/>
      <c r="AB18" s="30"/>
      <c r="AC18" s="30"/>
      <c r="AD18" s="30"/>
      <c r="AE18" s="30"/>
      <c r="AF18" s="30"/>
      <c r="AG18" s="30"/>
      <c r="AH18" s="30"/>
      <c r="AI18" s="30"/>
      <c r="AJ18" s="30"/>
      <c r="AK18" s="30"/>
      <c r="AL18" s="30"/>
      <c r="AM18" s="30"/>
      <c r="AN18" s="30"/>
      <c r="AO18" s="30"/>
      <c r="AP18" s="30"/>
      <c r="AQ18" s="30"/>
      <c r="AR18" s="30"/>
      <c r="AS18" s="30"/>
      <c r="AT18" s="30"/>
      <c r="AU18" s="30"/>
      <c r="AV18" s="30"/>
      <c r="AW18" s="30"/>
      <c r="AX18" s="30"/>
      <c r="AY18" s="30"/>
    </row>
    <row r="19" spans="1:11" ht="18">
      <c r="A19" s="186"/>
      <c r="B19" s="186"/>
      <c r="C19" s="202"/>
      <c r="D19" s="202"/>
      <c r="E19" s="202"/>
      <c r="F19" s="202"/>
      <c r="G19" s="202"/>
      <c r="H19" s="202"/>
      <c r="I19" s="202"/>
      <c r="J19" s="202"/>
      <c r="K19" s="202"/>
    </row>
    <row r="20" spans="1:11" ht="18">
      <c r="A20" s="186"/>
      <c r="B20" s="186"/>
      <c r="C20" s="202"/>
      <c r="D20" s="202"/>
      <c r="E20" s="202"/>
      <c r="F20" s="202"/>
      <c r="G20" s="202"/>
      <c r="H20" s="202"/>
      <c r="I20" s="202"/>
      <c r="J20" s="202"/>
      <c r="K20" s="202"/>
    </row>
    <row r="21" spans="1:11" ht="18">
      <c r="A21" s="186"/>
      <c r="B21" s="186"/>
      <c r="C21" s="202"/>
      <c r="D21" s="202"/>
      <c r="E21" s="202"/>
      <c r="F21" s="202"/>
      <c r="G21" s="202"/>
      <c r="H21" s="202"/>
      <c r="I21" s="202"/>
      <c r="J21" s="202"/>
      <c r="K21" s="202"/>
    </row>
    <row r="22" spans="1:11" ht="18">
      <c r="A22" s="186"/>
      <c r="B22" s="186"/>
      <c r="C22" s="202"/>
      <c r="D22" s="202"/>
      <c r="E22" s="202"/>
      <c r="F22" s="202"/>
      <c r="G22" s="202"/>
      <c r="H22" s="202"/>
      <c r="I22" s="202"/>
      <c r="J22" s="202"/>
      <c r="K22" s="202"/>
    </row>
    <row r="23" spans="3:11" ht="18">
      <c r="C23" s="202"/>
      <c r="D23" s="202"/>
      <c r="E23" s="202"/>
      <c r="F23" s="202"/>
      <c r="G23" s="202"/>
      <c r="H23" s="202"/>
      <c r="I23" s="202"/>
      <c r="J23" s="202"/>
      <c r="K23" s="202"/>
    </row>
    <row r="24" spans="3:11" ht="18">
      <c r="C24" s="202"/>
      <c r="D24" s="202"/>
      <c r="E24" s="202"/>
      <c r="F24" s="202"/>
      <c r="G24" s="202"/>
      <c r="H24" s="202"/>
      <c r="I24" s="202"/>
      <c r="J24" s="202"/>
      <c r="K24" s="202"/>
    </row>
    <row r="25" spans="1:7" ht="18">
      <c r="A25" s="186"/>
      <c r="B25" s="186"/>
      <c r="C25" s="202"/>
      <c r="D25" s="186"/>
      <c r="E25" s="186"/>
      <c r="F25" s="186"/>
      <c r="G25" s="186"/>
    </row>
    <row r="26" spans="1:7" ht="18">
      <c r="A26" s="186"/>
      <c r="B26" s="186"/>
      <c r="C26" s="202"/>
      <c r="D26" s="186"/>
      <c r="E26" s="186"/>
      <c r="F26" s="186"/>
      <c r="G26" s="186"/>
    </row>
    <row r="27" spans="1:7" ht="18">
      <c r="A27" s="186"/>
      <c r="B27" s="186"/>
      <c r="C27" s="56"/>
      <c r="D27" s="186"/>
      <c r="E27" s="186"/>
      <c r="F27" s="186"/>
      <c r="G27" s="186"/>
    </row>
    <row r="28" spans="1:7" ht="18">
      <c r="A28" s="186"/>
      <c r="B28" s="186"/>
      <c r="C28" s="56"/>
      <c r="D28" s="186"/>
      <c r="E28" s="186"/>
      <c r="F28" s="186"/>
      <c r="G28" s="186"/>
    </row>
  </sheetData>
  <sheetProtection/>
  <mergeCells count="2">
    <mergeCell ref="B3:K3"/>
    <mergeCell ref="B4:K4"/>
  </mergeCells>
  <hyperlinks>
    <hyperlink ref="A1" location="Index!A1" display="Index"/>
  </hyperlinks>
  <printOptions horizontalCentered="1" verticalCentered="1"/>
  <pageMargins left="0.75" right="0.75" top="1" bottom="1" header="0.5" footer="0.5"/>
  <pageSetup fitToHeight="1" fitToWidth="1" horizontalDpi="600" verticalDpi="600" orientation="landscape" r:id="rId1"/>
  <ignoredErrors>
    <ignoredError sqref="C8:J11" formulaRange="1"/>
  </ignoredErrors>
</worksheet>
</file>

<file path=xl/worksheets/sheet12.xml><?xml version="1.0" encoding="utf-8"?>
<worksheet xmlns="http://schemas.openxmlformats.org/spreadsheetml/2006/main" xmlns:r="http://schemas.openxmlformats.org/officeDocument/2006/relationships">
  <dimension ref="A1:IV33"/>
  <sheetViews>
    <sheetView showGridLines="0" zoomScale="90" zoomScaleNormal="90" zoomScalePageLayoutView="0" workbookViewId="0" topLeftCell="A1">
      <selection activeCell="B3" sqref="B3:K33"/>
    </sheetView>
  </sheetViews>
  <sheetFormatPr defaultColWidth="9.140625" defaultRowHeight="12.75" outlineLevelCol="1"/>
  <cols>
    <col min="1" max="1" width="10.00390625" style="29" bestFit="1" customWidth="1"/>
    <col min="2" max="2" width="37.7109375" style="80" customWidth="1"/>
    <col min="3" max="4" width="11.7109375" style="80" bestFit="1" customWidth="1"/>
    <col min="5" max="5" width="11.57421875" style="80" bestFit="1" customWidth="1"/>
    <col min="6" max="6" width="11.8515625" style="80" bestFit="1" customWidth="1"/>
    <col min="7" max="7" width="1.57421875" style="80" customWidth="1" outlineLevel="1"/>
    <col min="8" max="8" width="12.421875" style="80" customWidth="1" outlineLevel="1"/>
    <col min="9" max="9" width="11.57421875" style="80" customWidth="1" outlineLevel="1"/>
    <col min="10" max="10" width="11.421875" style="80" customWidth="1" outlineLevel="1"/>
    <col min="11" max="11" width="11.00390625" style="80" customWidth="1" outlineLevel="1"/>
    <col min="12" max="12" width="9.140625" style="29" customWidth="1"/>
    <col min="13" max="13" width="11.00390625" style="30" bestFit="1" customWidth="1"/>
    <col min="14" max="14" width="9.140625" style="30" customWidth="1"/>
    <col min="15" max="15" width="11.00390625" style="30" bestFit="1" customWidth="1"/>
    <col min="16" max="19" width="9.140625" style="30" customWidth="1"/>
    <col min="20" max="20" width="11.00390625" style="30" bestFit="1" customWidth="1"/>
    <col min="21" max="56" width="9.140625" style="30" customWidth="1"/>
    <col min="57" max="16384" width="9.140625" style="29" customWidth="1"/>
  </cols>
  <sheetData>
    <row r="1" spans="1:14" ht="18">
      <c r="A1" s="739" t="s">
        <v>33</v>
      </c>
      <c r="L1" s="28"/>
      <c r="M1" s="28"/>
      <c r="N1" s="28"/>
    </row>
    <row r="2" spans="1:256" s="152" customFormat="1" ht="18">
      <c r="A2" s="29"/>
      <c r="B2" s="80"/>
      <c r="C2" s="80"/>
      <c r="D2" s="80"/>
      <c r="E2" s="80"/>
      <c r="F2" s="80"/>
      <c r="G2" s="80"/>
      <c r="H2" s="80"/>
      <c r="I2" s="80"/>
      <c r="J2" s="80"/>
      <c r="K2" s="80"/>
      <c r="L2" s="29"/>
      <c r="M2" s="29"/>
      <c r="N2" s="29"/>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151"/>
      <c r="BF2" s="151"/>
      <c r="BG2" s="151"/>
      <c r="BH2" s="151"/>
      <c r="BI2" s="151"/>
      <c r="BJ2" s="151"/>
      <c r="BK2" s="151"/>
      <c r="BL2" s="151"/>
      <c r="BM2" s="151"/>
      <c r="BN2" s="151"/>
      <c r="BO2" s="151"/>
      <c r="BP2" s="151"/>
      <c r="BQ2" s="151"/>
      <c r="BR2" s="151"/>
      <c r="BS2" s="151"/>
      <c r="BT2" s="151"/>
      <c r="BU2" s="151"/>
      <c r="BV2" s="151"/>
      <c r="BW2" s="151"/>
      <c r="BX2" s="151"/>
      <c r="BY2" s="151"/>
      <c r="BZ2" s="151"/>
      <c r="CA2" s="151"/>
      <c r="CB2" s="151"/>
      <c r="CC2" s="151"/>
      <c r="CD2" s="151"/>
      <c r="CE2" s="151"/>
      <c r="CF2" s="151"/>
      <c r="CG2" s="151"/>
      <c r="CH2" s="151"/>
      <c r="CI2" s="151"/>
      <c r="CJ2" s="151"/>
      <c r="CK2" s="151"/>
      <c r="CL2" s="151"/>
      <c r="CM2" s="151"/>
      <c r="CN2" s="151"/>
      <c r="CO2" s="151"/>
      <c r="CP2" s="151"/>
      <c r="CQ2" s="151"/>
      <c r="CR2" s="151"/>
      <c r="CS2" s="151"/>
      <c r="CT2" s="151"/>
      <c r="CU2" s="151"/>
      <c r="CV2" s="151"/>
      <c r="CW2" s="151"/>
      <c r="CX2" s="151"/>
      <c r="CY2" s="151"/>
      <c r="CZ2" s="151"/>
      <c r="DA2" s="151"/>
      <c r="DB2" s="151"/>
      <c r="DC2" s="151"/>
      <c r="DD2" s="151"/>
      <c r="DE2" s="151"/>
      <c r="DF2" s="151"/>
      <c r="DG2" s="151"/>
      <c r="DH2" s="151"/>
      <c r="DI2" s="151"/>
      <c r="DJ2" s="151"/>
      <c r="DK2" s="151"/>
      <c r="DL2" s="151"/>
      <c r="DM2" s="151"/>
      <c r="DN2" s="151"/>
      <c r="DO2" s="151"/>
      <c r="DP2" s="151"/>
      <c r="DQ2" s="151"/>
      <c r="DR2" s="151"/>
      <c r="DS2" s="151"/>
      <c r="DT2" s="151"/>
      <c r="DU2" s="151"/>
      <c r="DV2" s="151"/>
      <c r="DW2" s="151"/>
      <c r="DX2" s="151"/>
      <c r="DY2" s="151"/>
      <c r="DZ2" s="151"/>
      <c r="EA2" s="151"/>
      <c r="EB2" s="151"/>
      <c r="EC2" s="151"/>
      <c r="ED2" s="151"/>
      <c r="EE2" s="151"/>
      <c r="EF2" s="151"/>
      <c r="EG2" s="151"/>
      <c r="EH2" s="151"/>
      <c r="EI2" s="151"/>
      <c r="EJ2" s="151"/>
      <c r="EK2" s="151"/>
      <c r="EL2" s="151"/>
      <c r="EM2" s="151"/>
      <c r="EN2" s="151"/>
      <c r="EO2" s="151"/>
      <c r="EP2" s="151"/>
      <c r="EQ2" s="151"/>
      <c r="ER2" s="151"/>
      <c r="ES2" s="151"/>
      <c r="ET2" s="151"/>
      <c r="EU2" s="151"/>
      <c r="EV2" s="151"/>
      <c r="EW2" s="151"/>
      <c r="EX2" s="151"/>
      <c r="EY2" s="151"/>
      <c r="EZ2" s="151"/>
      <c r="FA2" s="151"/>
      <c r="FB2" s="151"/>
      <c r="FC2" s="151"/>
      <c r="FD2" s="151"/>
      <c r="FE2" s="151"/>
      <c r="FF2" s="151"/>
      <c r="FG2" s="151"/>
      <c r="FH2" s="151"/>
      <c r="FI2" s="151"/>
      <c r="FJ2" s="151"/>
      <c r="FK2" s="151"/>
      <c r="FL2" s="151"/>
      <c r="FM2" s="151"/>
      <c r="FN2" s="151"/>
      <c r="FO2" s="151"/>
      <c r="FP2" s="151"/>
      <c r="FQ2" s="151"/>
      <c r="FR2" s="151"/>
      <c r="FS2" s="151"/>
      <c r="FT2" s="151"/>
      <c r="FU2" s="151"/>
      <c r="FV2" s="151"/>
      <c r="FW2" s="151"/>
      <c r="FX2" s="151"/>
      <c r="FY2" s="151"/>
      <c r="FZ2" s="151"/>
      <c r="GA2" s="151"/>
      <c r="GB2" s="151"/>
      <c r="GC2" s="151"/>
      <c r="GD2" s="151"/>
      <c r="GE2" s="151"/>
      <c r="GF2" s="151"/>
      <c r="GG2" s="151"/>
      <c r="GH2" s="151"/>
      <c r="GI2" s="151"/>
      <c r="GJ2" s="151"/>
      <c r="GK2" s="151"/>
      <c r="GL2" s="151"/>
      <c r="GM2" s="151"/>
      <c r="GN2" s="151"/>
      <c r="GO2" s="151"/>
      <c r="GP2" s="151"/>
      <c r="GQ2" s="151"/>
      <c r="GR2" s="151"/>
      <c r="GS2" s="151"/>
      <c r="GT2" s="151"/>
      <c r="GU2" s="151"/>
      <c r="GV2" s="151"/>
      <c r="GW2" s="151"/>
      <c r="GX2" s="151"/>
      <c r="GY2" s="151"/>
      <c r="GZ2" s="151"/>
      <c r="HA2" s="151"/>
      <c r="HB2" s="151"/>
      <c r="HC2" s="151"/>
      <c r="HD2" s="151"/>
      <c r="HE2" s="151"/>
      <c r="HF2" s="151"/>
      <c r="HG2" s="151"/>
      <c r="HH2" s="151"/>
      <c r="HI2" s="151"/>
      <c r="HJ2" s="151"/>
      <c r="HK2" s="151"/>
      <c r="HL2" s="151"/>
      <c r="HM2" s="151"/>
      <c r="HN2" s="151"/>
      <c r="HO2" s="151"/>
      <c r="HP2" s="151"/>
      <c r="HQ2" s="151"/>
      <c r="HR2" s="151"/>
      <c r="HS2" s="151"/>
      <c r="HT2" s="151"/>
      <c r="HU2" s="151"/>
      <c r="HV2" s="151"/>
      <c r="HW2" s="151"/>
      <c r="HX2" s="151"/>
      <c r="HY2" s="151"/>
      <c r="HZ2" s="151"/>
      <c r="IA2" s="151"/>
      <c r="IB2" s="151"/>
      <c r="IC2" s="151"/>
      <c r="ID2" s="151"/>
      <c r="IE2" s="151"/>
      <c r="IF2" s="151"/>
      <c r="IG2" s="151"/>
      <c r="IH2" s="151"/>
      <c r="II2" s="151"/>
      <c r="IJ2" s="151"/>
      <c r="IK2" s="151"/>
      <c r="IL2" s="151"/>
      <c r="IM2" s="151"/>
      <c r="IN2" s="151"/>
      <c r="IO2" s="151"/>
      <c r="IP2" s="151"/>
      <c r="IQ2" s="151"/>
      <c r="IR2" s="151"/>
      <c r="IS2" s="151"/>
      <c r="IT2" s="151"/>
      <c r="IU2" s="151"/>
      <c r="IV2" s="151"/>
    </row>
    <row r="3" spans="2:11" s="80" customFormat="1" ht="18">
      <c r="B3" s="765" t="s">
        <v>34</v>
      </c>
      <c r="C3" s="765"/>
      <c r="D3" s="765"/>
      <c r="E3" s="765"/>
      <c r="F3" s="765"/>
      <c r="G3" s="765"/>
      <c r="H3" s="765"/>
      <c r="I3" s="765"/>
      <c r="J3" s="765"/>
      <c r="K3" s="765"/>
    </row>
    <row r="4" spans="2:11" s="80" customFormat="1" ht="18">
      <c r="B4" s="636" t="s">
        <v>11</v>
      </c>
      <c r="C4" s="637"/>
      <c r="D4" s="637"/>
      <c r="E4" s="637"/>
      <c r="F4" s="637"/>
      <c r="G4" s="637"/>
      <c r="H4" s="637"/>
      <c r="I4" s="637"/>
      <c r="J4" s="637"/>
      <c r="K4" s="637"/>
    </row>
    <row r="5" spans="2:11" s="80" customFormat="1" ht="12" customHeight="1">
      <c r="B5" s="32"/>
      <c r="C5" s="32"/>
      <c r="D5" s="32"/>
      <c r="E5" s="32"/>
      <c r="F5" s="32"/>
      <c r="G5" s="32"/>
      <c r="H5" s="32"/>
      <c r="I5" s="32"/>
      <c r="J5" s="32"/>
      <c r="K5" s="32"/>
    </row>
    <row r="6" spans="2:11" s="80" customFormat="1" ht="18">
      <c r="B6" s="32"/>
      <c r="C6" s="622" t="str">
        <f>1!C6</f>
        <v>Third quarter (Jul.-Sep.)</v>
      </c>
      <c r="D6" s="623"/>
      <c r="E6" s="629"/>
      <c r="F6" s="629"/>
      <c r="G6" s="68"/>
      <c r="H6" s="700" t="str">
        <f>1!H6</f>
        <v>Nine months ending Sep. 30,</v>
      </c>
      <c r="I6" s="701"/>
      <c r="J6" s="701"/>
      <c r="K6" s="701"/>
    </row>
    <row r="7" spans="2:11" s="80" customFormat="1" ht="18">
      <c r="B7" s="32"/>
      <c r="C7" s="625" t="str">
        <f>1!C7</f>
        <v>2020</v>
      </c>
      <c r="D7" s="625" t="str">
        <f>1!D7</f>
        <v>2021</v>
      </c>
      <c r="E7" s="626" t="s">
        <v>36</v>
      </c>
      <c r="F7" s="626"/>
      <c r="G7" s="69"/>
      <c r="H7" s="702" t="str">
        <f>1!H7</f>
        <v>2020</v>
      </c>
      <c r="I7" s="702" t="str">
        <f>1!I7</f>
        <v>2021</v>
      </c>
      <c r="J7" s="703" t="s">
        <v>36</v>
      </c>
      <c r="K7" s="703"/>
    </row>
    <row r="8" spans="2:21" s="80" customFormat="1" ht="18">
      <c r="B8" s="203" t="s">
        <v>126</v>
      </c>
      <c r="C8" s="204">
        <v>248.53225201</v>
      </c>
      <c r="D8" s="204">
        <v>363.881354787</v>
      </c>
      <c r="E8" s="120">
        <v>0.464121263313378</v>
      </c>
      <c r="F8" s="121">
        <v>115.34910277700001</v>
      </c>
      <c r="G8" s="205">
        <v>0</v>
      </c>
      <c r="H8" s="204">
        <v>1015.5691979860001</v>
      </c>
      <c r="I8" s="204">
        <v>1040.342334859</v>
      </c>
      <c r="J8" s="120">
        <v>0.02439335194699499</v>
      </c>
      <c r="K8" s="121">
        <v>24.773136872999885</v>
      </c>
      <c r="L8" s="47"/>
      <c r="M8" s="47"/>
      <c r="N8" s="47"/>
      <c r="O8" s="47"/>
      <c r="P8" s="47"/>
      <c r="Q8" s="47"/>
      <c r="R8" s="47"/>
      <c r="S8" s="47"/>
      <c r="T8" s="47"/>
      <c r="U8" s="47"/>
    </row>
    <row r="9" spans="2:21" s="80" customFormat="1" ht="18">
      <c r="B9" s="611" t="s">
        <v>127</v>
      </c>
      <c r="C9" s="208">
        <v>38.95002</v>
      </c>
      <c r="D9" s="208">
        <v>115.690126518</v>
      </c>
      <c r="E9" s="125">
        <v>1.9702199515687027</v>
      </c>
      <c r="F9" s="126">
        <v>76.740106518</v>
      </c>
      <c r="G9" s="206">
        <v>0</v>
      </c>
      <c r="H9" s="208">
        <v>162.517890004</v>
      </c>
      <c r="I9" s="208">
        <v>292.551562623</v>
      </c>
      <c r="J9" s="125">
        <v>0.8001191291358725</v>
      </c>
      <c r="K9" s="126">
        <v>130.033672619</v>
      </c>
      <c r="L9" s="47"/>
      <c r="M9" s="47"/>
      <c r="N9" s="47"/>
      <c r="O9" s="47"/>
      <c r="P9" s="47"/>
      <c r="Q9" s="47"/>
      <c r="R9" s="47"/>
      <c r="S9" s="47"/>
      <c r="T9" s="47"/>
      <c r="U9" s="47"/>
    </row>
    <row r="10" spans="2:21" s="80" customFormat="1" ht="18" hidden="1">
      <c r="B10" s="207" t="s">
        <v>128</v>
      </c>
      <c r="C10" s="208">
        <v>0</v>
      </c>
      <c r="D10" s="208">
        <v>0</v>
      </c>
      <c r="E10" s="125" t="e">
        <v>#DIV/0!</v>
      </c>
      <c r="F10" s="126">
        <v>0</v>
      </c>
      <c r="G10" s="209">
        <v>0</v>
      </c>
      <c r="H10" s="208">
        <v>0</v>
      </c>
      <c r="I10" s="208">
        <v>0</v>
      </c>
      <c r="J10" s="125" t="e">
        <v>#DIV/0!</v>
      </c>
      <c r="K10" s="126">
        <v>0</v>
      </c>
      <c r="L10" s="47"/>
      <c r="M10" s="47"/>
      <c r="N10" s="47"/>
      <c r="O10" s="47"/>
      <c r="P10" s="47"/>
      <c r="Q10" s="47"/>
      <c r="R10" s="47"/>
      <c r="S10" s="47"/>
      <c r="T10" s="47"/>
      <c r="U10" s="47"/>
    </row>
    <row r="11" spans="2:21" s="80" customFormat="1" ht="18" hidden="1">
      <c r="B11" s="207" t="s">
        <v>129</v>
      </c>
      <c r="C11" s="208">
        <v>0</v>
      </c>
      <c r="D11" s="208">
        <v>0</v>
      </c>
      <c r="E11" s="125" t="e">
        <v>#DIV/0!</v>
      </c>
      <c r="F11" s="126">
        <v>0</v>
      </c>
      <c r="G11" s="209">
        <v>0</v>
      </c>
      <c r="H11" s="208">
        <v>0</v>
      </c>
      <c r="I11" s="208">
        <v>0</v>
      </c>
      <c r="J11" s="125" t="e">
        <v>#DIV/0!</v>
      </c>
      <c r="K11" s="126">
        <v>0</v>
      </c>
      <c r="L11" s="47"/>
      <c r="M11" s="47"/>
      <c r="N11" s="47"/>
      <c r="O11" s="47"/>
      <c r="P11" s="47"/>
      <c r="Q11" s="47"/>
      <c r="R11" s="47"/>
      <c r="S11" s="47"/>
      <c r="T11" s="47"/>
      <c r="U11" s="47"/>
    </row>
    <row r="12" spans="2:21" s="80" customFormat="1" ht="18" hidden="1">
      <c r="B12" s="207" t="s">
        <v>130</v>
      </c>
      <c r="C12" s="208">
        <v>0</v>
      </c>
      <c r="D12" s="208">
        <v>0</v>
      </c>
      <c r="E12" s="125" t="e">
        <v>#DIV/0!</v>
      </c>
      <c r="F12" s="126">
        <v>0</v>
      </c>
      <c r="G12" s="209">
        <v>0</v>
      </c>
      <c r="H12" s="208">
        <v>0</v>
      </c>
      <c r="I12" s="208">
        <v>0</v>
      </c>
      <c r="J12" s="125" t="e">
        <v>#DIV/0!</v>
      </c>
      <c r="K12" s="126">
        <v>0</v>
      </c>
      <c r="L12" s="47"/>
      <c r="M12" s="47"/>
      <c r="N12" s="47"/>
      <c r="O12" s="47"/>
      <c r="P12" s="47"/>
      <c r="Q12" s="47"/>
      <c r="R12" s="47"/>
      <c r="S12" s="47"/>
      <c r="T12" s="47"/>
      <c r="U12" s="47"/>
    </row>
    <row r="13" spans="2:21" s="80" customFormat="1" ht="18">
      <c r="B13" s="611" t="s">
        <v>131</v>
      </c>
      <c r="C13" s="208">
        <v>88.799343</v>
      </c>
      <c r="D13" s="208">
        <v>59.003917</v>
      </c>
      <c r="E13" s="125">
        <v>-0.33553655909368607</v>
      </c>
      <c r="F13" s="126">
        <v>-29.795425999999992</v>
      </c>
      <c r="G13" s="206">
        <v>0</v>
      </c>
      <c r="H13" s="208">
        <v>263.625254</v>
      </c>
      <c r="I13" s="208">
        <v>167.077923</v>
      </c>
      <c r="J13" s="125">
        <v>-0.3662294470468296</v>
      </c>
      <c r="K13" s="126">
        <v>-96.54733099999999</v>
      </c>
      <c r="L13" s="47"/>
      <c r="M13" s="47"/>
      <c r="N13" s="47"/>
      <c r="O13" s="47"/>
      <c r="P13" s="47"/>
      <c r="Q13" s="47"/>
      <c r="R13" s="47"/>
      <c r="S13" s="47"/>
      <c r="T13" s="47"/>
      <c r="U13" s="47"/>
    </row>
    <row r="14" spans="2:21" s="80" customFormat="1" ht="18" hidden="1">
      <c r="B14" s="207" t="s">
        <v>132</v>
      </c>
      <c r="C14" s="208">
        <v>0</v>
      </c>
      <c r="D14" s="208">
        <v>0</v>
      </c>
      <c r="E14" s="125" t="s">
        <v>464</v>
      </c>
      <c r="F14" s="126">
        <v>0</v>
      </c>
      <c r="G14" s="209">
        <v>0</v>
      </c>
      <c r="H14" s="208">
        <v>0</v>
      </c>
      <c r="I14" s="208">
        <v>0</v>
      </c>
      <c r="J14" s="125" t="s">
        <v>464</v>
      </c>
      <c r="K14" s="126">
        <v>0</v>
      </c>
      <c r="L14" s="47"/>
      <c r="M14" s="47"/>
      <c r="N14" s="47"/>
      <c r="O14" s="47"/>
      <c r="P14" s="47"/>
      <c r="Q14" s="47"/>
      <c r="R14" s="47"/>
      <c r="S14" s="47"/>
      <c r="T14" s="47"/>
      <c r="U14" s="47"/>
    </row>
    <row r="15" spans="2:21" s="83" customFormat="1" ht="18" hidden="1">
      <c r="B15" s="207" t="s">
        <v>133</v>
      </c>
      <c r="C15" s="208">
        <v>0</v>
      </c>
      <c r="D15" s="208">
        <v>0</v>
      </c>
      <c r="E15" s="125" t="s">
        <v>464</v>
      </c>
      <c r="F15" s="126">
        <v>0</v>
      </c>
      <c r="G15" s="209">
        <v>0</v>
      </c>
      <c r="H15" s="208">
        <v>0</v>
      </c>
      <c r="I15" s="208">
        <v>0</v>
      </c>
      <c r="J15" s="125" t="s">
        <v>464</v>
      </c>
      <c r="K15" s="126">
        <v>0</v>
      </c>
      <c r="L15" s="47"/>
      <c r="M15" s="47"/>
      <c r="N15" s="47"/>
      <c r="O15" s="47"/>
      <c r="P15" s="47"/>
      <c r="Q15" s="47"/>
      <c r="R15" s="47"/>
      <c r="S15" s="47"/>
      <c r="T15" s="47"/>
      <c r="U15" s="47"/>
    </row>
    <row r="16" spans="2:21" s="83" customFormat="1" ht="18" hidden="1">
      <c r="B16" s="207" t="s">
        <v>134</v>
      </c>
      <c r="C16" s="208">
        <v>0</v>
      </c>
      <c r="D16" s="208">
        <v>0</v>
      </c>
      <c r="E16" s="125" t="s">
        <v>464</v>
      </c>
      <c r="F16" s="126">
        <v>0</v>
      </c>
      <c r="G16" s="209">
        <v>0</v>
      </c>
      <c r="H16" s="208">
        <v>0</v>
      </c>
      <c r="I16" s="208">
        <v>0</v>
      </c>
      <c r="J16" s="125" t="s">
        <v>464</v>
      </c>
      <c r="K16" s="126">
        <v>0</v>
      </c>
      <c r="L16" s="47"/>
      <c r="M16" s="47"/>
      <c r="N16" s="47"/>
      <c r="O16" s="47"/>
      <c r="P16" s="47"/>
      <c r="Q16" s="47"/>
      <c r="R16" s="47"/>
      <c r="S16" s="47"/>
      <c r="T16" s="47"/>
      <c r="U16" s="47"/>
    </row>
    <row r="17" spans="2:21" s="80" customFormat="1" ht="18" hidden="1">
      <c r="B17" s="207" t="s">
        <v>135</v>
      </c>
      <c r="C17" s="208">
        <v>0</v>
      </c>
      <c r="D17" s="208">
        <v>0</v>
      </c>
      <c r="E17" s="125" t="s">
        <v>464</v>
      </c>
      <c r="F17" s="126">
        <v>0</v>
      </c>
      <c r="G17" s="209">
        <v>0</v>
      </c>
      <c r="H17" s="208">
        <v>0</v>
      </c>
      <c r="I17" s="208">
        <v>0</v>
      </c>
      <c r="J17" s="125" t="s">
        <v>464</v>
      </c>
      <c r="K17" s="126">
        <v>0</v>
      </c>
      <c r="L17" s="47"/>
      <c r="M17" s="47"/>
      <c r="N17" s="47"/>
      <c r="O17" s="47"/>
      <c r="P17" s="47"/>
      <c r="Q17" s="47"/>
      <c r="R17" s="47"/>
      <c r="S17" s="47"/>
      <c r="T17" s="47"/>
      <c r="U17" s="47"/>
    </row>
    <row r="18" spans="2:21" s="80" customFormat="1" ht="18" hidden="1">
      <c r="B18" s="207" t="s">
        <v>136</v>
      </c>
      <c r="C18" s="208">
        <v>0</v>
      </c>
      <c r="D18" s="208">
        <v>0</v>
      </c>
      <c r="E18" s="125" t="s">
        <v>464</v>
      </c>
      <c r="F18" s="126">
        <v>0</v>
      </c>
      <c r="G18" s="209">
        <v>0</v>
      </c>
      <c r="H18" s="208">
        <v>0</v>
      </c>
      <c r="I18" s="208">
        <v>0</v>
      </c>
      <c r="J18" s="125" t="s">
        <v>464</v>
      </c>
      <c r="K18" s="126">
        <v>0</v>
      </c>
      <c r="L18" s="47"/>
      <c r="M18" s="47"/>
      <c r="N18" s="47"/>
      <c r="O18" s="47"/>
      <c r="P18" s="47"/>
      <c r="Q18" s="47"/>
      <c r="R18" s="47"/>
      <c r="S18" s="47"/>
      <c r="T18" s="47"/>
      <c r="U18" s="47"/>
    </row>
    <row r="19" spans="2:21" s="80" customFormat="1" ht="18" hidden="1">
      <c r="B19" s="207" t="s">
        <v>137</v>
      </c>
      <c r="C19" s="208">
        <v>0</v>
      </c>
      <c r="D19" s="208">
        <v>0</v>
      </c>
      <c r="E19" s="125" t="s">
        <v>464</v>
      </c>
      <c r="F19" s="126">
        <v>0</v>
      </c>
      <c r="G19" s="209">
        <v>0</v>
      </c>
      <c r="H19" s="208">
        <v>0</v>
      </c>
      <c r="I19" s="208">
        <v>0</v>
      </c>
      <c r="J19" s="125" t="s">
        <v>464</v>
      </c>
      <c r="K19" s="126">
        <v>0</v>
      </c>
      <c r="L19" s="47"/>
      <c r="M19" s="47"/>
      <c r="N19" s="47"/>
      <c r="O19" s="47"/>
      <c r="P19" s="47"/>
      <c r="Q19" s="47"/>
      <c r="R19" s="47"/>
      <c r="S19" s="47"/>
      <c r="T19" s="47"/>
      <c r="U19" s="47"/>
    </row>
    <row r="20" spans="2:21" s="80" customFormat="1" ht="18" hidden="1">
      <c r="B20" s="207" t="s">
        <v>138</v>
      </c>
      <c r="C20" s="208">
        <v>0</v>
      </c>
      <c r="D20" s="208">
        <v>0</v>
      </c>
      <c r="E20" s="125" t="s">
        <v>464</v>
      </c>
      <c r="F20" s="126">
        <v>0</v>
      </c>
      <c r="G20" s="209">
        <v>0</v>
      </c>
      <c r="H20" s="208">
        <v>0</v>
      </c>
      <c r="I20" s="208">
        <v>0</v>
      </c>
      <c r="J20" s="125" t="s">
        <v>464</v>
      </c>
      <c r="K20" s="126">
        <v>0</v>
      </c>
      <c r="L20" s="47"/>
      <c r="M20" s="47"/>
      <c r="N20" s="47"/>
      <c r="O20" s="47"/>
      <c r="P20" s="47"/>
      <c r="Q20" s="47"/>
      <c r="R20" s="47"/>
      <c r="S20" s="47"/>
      <c r="T20" s="47"/>
      <c r="U20" s="47"/>
    </row>
    <row r="21" spans="2:21" s="80" customFormat="1" ht="18">
      <c r="B21" s="611" t="s">
        <v>139</v>
      </c>
      <c r="C21" s="208">
        <v>1.659</v>
      </c>
      <c r="D21" s="208">
        <v>1.711</v>
      </c>
      <c r="E21" s="125">
        <v>0.031344183242917545</v>
      </c>
      <c r="F21" s="126">
        <v>0.052000000000000046</v>
      </c>
      <c r="G21" s="206">
        <v>0</v>
      </c>
      <c r="H21" s="208">
        <v>6.2</v>
      </c>
      <c r="I21" s="208">
        <v>4.248</v>
      </c>
      <c r="J21" s="125">
        <v>-0.31483870967741934</v>
      </c>
      <c r="K21" s="126">
        <v>-1.952</v>
      </c>
      <c r="L21" s="47"/>
      <c r="M21" s="47"/>
      <c r="N21" s="47"/>
      <c r="O21" s="47"/>
      <c r="P21" s="47"/>
      <c r="Q21" s="47"/>
      <c r="R21" s="47"/>
      <c r="S21" s="47"/>
      <c r="T21" s="47"/>
      <c r="U21" s="47"/>
    </row>
    <row r="22" spans="2:21" s="80" customFormat="1" ht="18" hidden="1">
      <c r="B22" s="207" t="s">
        <v>140</v>
      </c>
      <c r="C22" s="208">
        <v>0</v>
      </c>
      <c r="D22" s="208">
        <v>0</v>
      </c>
      <c r="E22" s="125" t="s">
        <v>464</v>
      </c>
      <c r="F22" s="126">
        <v>0</v>
      </c>
      <c r="G22" s="209">
        <v>0</v>
      </c>
      <c r="H22" s="208">
        <v>0</v>
      </c>
      <c r="I22" s="208">
        <v>0</v>
      </c>
      <c r="J22" s="125" t="s">
        <v>464</v>
      </c>
      <c r="K22" s="126">
        <v>0</v>
      </c>
      <c r="L22" s="47"/>
      <c r="M22" s="47"/>
      <c r="N22" s="47"/>
      <c r="O22" s="47"/>
      <c r="P22" s="47"/>
      <c r="Q22" s="47"/>
      <c r="R22" s="47"/>
      <c r="S22" s="47"/>
      <c r="T22" s="47"/>
      <c r="U22" s="47"/>
    </row>
    <row r="23" spans="2:21" s="80" customFormat="1" ht="18">
      <c r="B23" s="611" t="s">
        <v>141</v>
      </c>
      <c r="C23" s="208">
        <v>1.39267</v>
      </c>
      <c r="D23" s="208">
        <v>24.61004</v>
      </c>
      <c r="E23" s="125">
        <v>16.671120940351987</v>
      </c>
      <c r="F23" s="126">
        <v>23.217370000000003</v>
      </c>
      <c r="G23" s="209">
        <v>0</v>
      </c>
      <c r="H23" s="208">
        <v>87.870278</v>
      </c>
      <c r="I23" s="208">
        <v>71.532824</v>
      </c>
      <c r="J23" s="125">
        <v>-0.18592696383639518</v>
      </c>
      <c r="K23" s="126">
        <v>-16.337453999999994</v>
      </c>
      <c r="L23" s="47"/>
      <c r="M23" s="47"/>
      <c r="N23" s="47"/>
      <c r="O23" s="47"/>
      <c r="P23" s="47"/>
      <c r="Q23" s="47"/>
      <c r="R23" s="47"/>
      <c r="S23" s="47"/>
      <c r="T23" s="47"/>
      <c r="U23" s="47"/>
    </row>
    <row r="24" spans="2:21" s="80" customFormat="1" ht="18" hidden="1">
      <c r="B24" s="207" t="s">
        <v>142</v>
      </c>
      <c r="C24" s="208">
        <v>0</v>
      </c>
      <c r="D24" s="208">
        <v>0</v>
      </c>
      <c r="E24" s="125" t="s">
        <v>464</v>
      </c>
      <c r="F24" s="126">
        <v>0</v>
      </c>
      <c r="G24" s="206">
        <v>0</v>
      </c>
      <c r="H24" s="208">
        <v>0</v>
      </c>
      <c r="I24" s="208">
        <v>0</v>
      </c>
      <c r="J24" s="125" t="s">
        <v>464</v>
      </c>
      <c r="K24" s="126">
        <v>0</v>
      </c>
      <c r="L24" s="47"/>
      <c r="M24" s="47"/>
      <c r="N24" s="47"/>
      <c r="O24" s="47"/>
      <c r="P24" s="47"/>
      <c r="Q24" s="47"/>
      <c r="R24" s="47"/>
      <c r="S24" s="47"/>
      <c r="T24" s="47"/>
      <c r="U24" s="47"/>
    </row>
    <row r="25" spans="2:21" s="80" customFormat="1" ht="18" hidden="1">
      <c r="B25" s="207" t="s">
        <v>143</v>
      </c>
      <c r="C25" s="208">
        <v>0</v>
      </c>
      <c r="D25" s="208">
        <v>0</v>
      </c>
      <c r="E25" s="125" t="s">
        <v>464</v>
      </c>
      <c r="F25" s="126">
        <v>0</v>
      </c>
      <c r="G25" s="206">
        <v>0</v>
      </c>
      <c r="H25" s="208">
        <v>0</v>
      </c>
      <c r="I25" s="208">
        <v>0</v>
      </c>
      <c r="J25" s="125" t="s">
        <v>464</v>
      </c>
      <c r="K25" s="126">
        <v>0</v>
      </c>
      <c r="L25" s="47"/>
      <c r="M25" s="47"/>
      <c r="N25" s="47"/>
      <c r="O25" s="47"/>
      <c r="P25" s="47"/>
      <c r="Q25" s="47"/>
      <c r="R25" s="47"/>
      <c r="S25" s="47"/>
      <c r="T25" s="47"/>
      <c r="U25" s="47"/>
    </row>
    <row r="26" spans="2:21" s="80" customFormat="1" ht="18" hidden="1">
      <c r="B26" s="207" t="s">
        <v>144</v>
      </c>
      <c r="C26" s="208">
        <v>0</v>
      </c>
      <c r="D26" s="208">
        <v>0</v>
      </c>
      <c r="E26" s="125">
        <v>0</v>
      </c>
      <c r="F26" s="126">
        <v>0</v>
      </c>
      <c r="G26" s="206"/>
      <c r="H26" s="208"/>
      <c r="I26" s="208"/>
      <c r="J26" s="125"/>
      <c r="K26" s="126"/>
      <c r="L26" s="47"/>
      <c r="M26" s="47"/>
      <c r="N26" s="47"/>
      <c r="O26" s="47"/>
      <c r="P26" s="47"/>
      <c r="Q26" s="47"/>
      <c r="R26" s="47"/>
      <c r="S26" s="47"/>
      <c r="T26" s="47"/>
      <c r="U26" s="47"/>
    </row>
    <row r="27" spans="2:21" s="80" customFormat="1" ht="18" hidden="1">
      <c r="B27" s="207" t="s">
        <v>145</v>
      </c>
      <c r="C27" s="208">
        <v>0</v>
      </c>
      <c r="D27" s="208">
        <v>0</v>
      </c>
      <c r="E27" s="125" t="s">
        <v>464</v>
      </c>
      <c r="F27" s="126">
        <v>0</v>
      </c>
      <c r="G27" s="206">
        <v>0</v>
      </c>
      <c r="H27" s="208">
        <v>0</v>
      </c>
      <c r="I27" s="208">
        <v>0</v>
      </c>
      <c r="J27" s="125">
        <v>0</v>
      </c>
      <c r="K27" s="126">
        <v>0</v>
      </c>
      <c r="L27" s="47"/>
      <c r="M27" s="47"/>
      <c r="N27" s="47"/>
      <c r="O27" s="47"/>
      <c r="P27" s="47"/>
      <c r="Q27" s="47"/>
      <c r="R27" s="47"/>
      <c r="S27" s="47"/>
      <c r="T27" s="47"/>
      <c r="U27" s="47"/>
    </row>
    <row r="28" spans="2:21" s="80" customFormat="1" ht="18" hidden="1">
      <c r="B28" s="207" t="s">
        <v>146</v>
      </c>
      <c r="C28" s="208">
        <v>0</v>
      </c>
      <c r="D28" s="208">
        <v>0</v>
      </c>
      <c r="E28" s="125" t="s">
        <v>464</v>
      </c>
      <c r="F28" s="126">
        <v>0</v>
      </c>
      <c r="G28" s="206">
        <v>0</v>
      </c>
      <c r="H28" s="208">
        <v>0</v>
      </c>
      <c r="I28" s="208">
        <v>0</v>
      </c>
      <c r="J28" s="125" t="s">
        <v>464</v>
      </c>
      <c r="K28" s="126">
        <v>0</v>
      </c>
      <c r="L28" s="47"/>
      <c r="M28" s="47"/>
      <c r="N28" s="47"/>
      <c r="O28" s="47"/>
      <c r="P28" s="47"/>
      <c r="Q28" s="47"/>
      <c r="R28" s="47"/>
      <c r="S28" s="47"/>
      <c r="T28" s="47"/>
      <c r="U28" s="47"/>
    </row>
    <row r="29" spans="2:21" s="80" customFormat="1" ht="18">
      <c r="B29" s="611" t="s">
        <v>147</v>
      </c>
      <c r="C29" s="208">
        <v>64.16304</v>
      </c>
      <c r="D29" s="208">
        <v>55.80574</v>
      </c>
      <c r="E29" s="125">
        <v>-0.13025099808238505</v>
      </c>
      <c r="F29" s="126">
        <v>-8.357299999999995</v>
      </c>
      <c r="G29" s="206">
        <v>0</v>
      </c>
      <c r="H29" s="208">
        <v>229.22856</v>
      </c>
      <c r="I29" s="208">
        <v>140.73552</v>
      </c>
      <c r="J29" s="125">
        <v>-0.3860471836493672</v>
      </c>
      <c r="K29" s="126">
        <v>-88.49303999999998</v>
      </c>
      <c r="L29" s="47"/>
      <c r="M29" s="47"/>
      <c r="N29" s="47"/>
      <c r="O29" s="47"/>
      <c r="P29" s="47"/>
      <c r="Q29" s="47"/>
      <c r="R29" s="47"/>
      <c r="S29" s="47"/>
      <c r="T29" s="47"/>
      <c r="U29" s="47"/>
    </row>
    <row r="30" spans="2:21" s="80" customFormat="1" ht="18">
      <c r="B30" s="611" t="s">
        <v>148</v>
      </c>
      <c r="C30" s="208">
        <v>30.4662</v>
      </c>
      <c r="D30" s="208">
        <v>22.35293</v>
      </c>
      <c r="E30" s="125">
        <v>-0.2663039696450492</v>
      </c>
      <c r="F30" s="126">
        <v>-8.11327</v>
      </c>
      <c r="G30" s="206">
        <v>0</v>
      </c>
      <c r="H30" s="208">
        <v>122.86576</v>
      </c>
      <c r="I30" s="208">
        <v>130.41062</v>
      </c>
      <c r="J30" s="125">
        <v>0.06140734408023851</v>
      </c>
      <c r="K30" s="126">
        <v>7.54486</v>
      </c>
      <c r="L30" s="47"/>
      <c r="M30" s="47"/>
      <c r="N30" s="47"/>
      <c r="O30" s="47"/>
      <c r="P30" s="47"/>
      <c r="Q30" s="47"/>
      <c r="R30" s="47"/>
      <c r="S30" s="47"/>
      <c r="T30" s="47"/>
      <c r="U30" s="47"/>
    </row>
    <row r="31" spans="2:21" s="80" customFormat="1" ht="18">
      <c r="B31" s="611" t="s">
        <v>149</v>
      </c>
      <c r="C31" s="208">
        <v>23.10197901</v>
      </c>
      <c r="D31" s="208">
        <v>84.70760126900001</v>
      </c>
      <c r="E31" s="125">
        <v>2.6666815960802834</v>
      </c>
      <c r="F31" s="126">
        <v>61.60562225900001</v>
      </c>
      <c r="G31" s="206">
        <v>0</v>
      </c>
      <c r="H31" s="208">
        <v>143.26145598200003</v>
      </c>
      <c r="I31" s="208">
        <v>233.78588523599998</v>
      </c>
      <c r="J31" s="125">
        <v>0.6318826556207402</v>
      </c>
      <c r="K31" s="126">
        <v>90.52442925399995</v>
      </c>
      <c r="L31" s="47"/>
      <c r="M31" s="47"/>
      <c r="N31" s="47"/>
      <c r="O31" s="47"/>
      <c r="P31" s="47"/>
      <c r="Q31" s="47"/>
      <c r="R31" s="47"/>
      <c r="S31" s="47"/>
      <c r="T31" s="47"/>
      <c r="U31" s="47"/>
    </row>
    <row r="32" spans="2:21" ht="12" customHeight="1">
      <c r="B32" s="30"/>
      <c r="C32" s="30"/>
      <c r="D32" s="30"/>
      <c r="E32" s="30"/>
      <c r="F32" s="30"/>
      <c r="G32" s="30"/>
      <c r="H32" s="30"/>
      <c r="I32" s="30"/>
      <c r="J32" s="30"/>
      <c r="K32" s="30"/>
      <c r="M32" s="47"/>
      <c r="N32" s="47"/>
      <c r="O32" s="47"/>
      <c r="P32" s="47"/>
      <c r="Q32" s="47"/>
      <c r="R32" s="47"/>
      <c r="S32" s="47"/>
      <c r="T32" s="47"/>
      <c r="U32" s="47"/>
    </row>
    <row r="33" spans="2:21" ht="45.75" customHeight="1">
      <c r="B33" s="753" t="s">
        <v>432</v>
      </c>
      <c r="C33" s="753"/>
      <c r="D33" s="753"/>
      <c r="E33" s="753"/>
      <c r="F33" s="753"/>
      <c r="G33" s="753"/>
      <c r="H33" s="753"/>
      <c r="I33" s="753"/>
      <c r="J33" s="753"/>
      <c r="K33" s="766"/>
      <c r="M33" s="47"/>
      <c r="N33" s="47"/>
      <c r="O33" s="47"/>
      <c r="P33" s="47"/>
      <c r="Q33" s="47"/>
      <c r="R33" s="47"/>
      <c r="S33" s="47"/>
      <c r="T33" s="47"/>
      <c r="U33" s="47"/>
    </row>
  </sheetData>
  <sheetProtection/>
  <mergeCells count="2">
    <mergeCell ref="B3:K3"/>
    <mergeCell ref="B33:K33"/>
  </mergeCells>
  <hyperlinks>
    <hyperlink ref="A1" location="Index!A1" display="Index"/>
  </hyperlinks>
  <printOptions horizontalCentered="1" verticalCentered="1"/>
  <pageMargins left="0.75" right="0.75" top="1" bottom="1" header="0.5" footer="0.5"/>
  <pageSetup horizontalDpi="600" verticalDpi="600" orientation="landscape" scale="10" r:id="rId1"/>
  <colBreaks count="1" manualBreakCount="1">
    <brk id="117" max="47" man="1"/>
  </colBreaks>
</worksheet>
</file>

<file path=xl/worksheets/sheet13.xml><?xml version="1.0" encoding="utf-8"?>
<worksheet xmlns="http://schemas.openxmlformats.org/spreadsheetml/2006/main" xmlns:r="http://schemas.openxmlformats.org/officeDocument/2006/relationships">
  <dimension ref="A1:V16"/>
  <sheetViews>
    <sheetView showGridLines="0" zoomScale="90" zoomScaleNormal="90" zoomScalePageLayoutView="0" workbookViewId="0" topLeftCell="A1">
      <selection activeCell="B3" sqref="B3:K16"/>
    </sheetView>
  </sheetViews>
  <sheetFormatPr defaultColWidth="9.140625" defaultRowHeight="12.75" outlineLevelCol="1"/>
  <cols>
    <col min="1" max="1" width="9.140625" style="80" customWidth="1"/>
    <col min="2" max="2" width="36.57421875" style="80" bestFit="1" customWidth="1"/>
    <col min="3" max="4" width="7.7109375" style="80" customWidth="1"/>
    <col min="5" max="5" width="9.28125" style="80" bestFit="1" customWidth="1"/>
    <col min="6" max="6" width="10.28125" style="80" bestFit="1" customWidth="1"/>
    <col min="7" max="7" width="2.28125" style="80" customWidth="1" outlineLevel="1"/>
    <col min="8" max="9" width="8.00390625" style="80" customWidth="1" outlineLevel="1"/>
    <col min="10" max="10" width="8.57421875" style="80" customWidth="1" outlineLevel="1"/>
    <col min="11" max="11" width="10.28125" style="80" customWidth="1" outlineLevel="1"/>
    <col min="12" max="16384" width="9.140625" style="80" customWidth="1"/>
  </cols>
  <sheetData>
    <row r="1" ht="18">
      <c r="A1" s="739" t="s">
        <v>33</v>
      </c>
    </row>
    <row r="3" spans="2:11" ht="18">
      <c r="B3" s="765" t="s">
        <v>34</v>
      </c>
      <c r="C3" s="765"/>
      <c r="D3" s="765"/>
      <c r="E3" s="765"/>
      <c r="F3" s="765"/>
      <c r="G3" s="765"/>
      <c r="H3" s="765"/>
      <c r="I3" s="765"/>
      <c r="J3" s="765"/>
      <c r="K3" s="765"/>
    </row>
    <row r="4" spans="2:11" ht="18">
      <c r="B4" s="765" t="s">
        <v>12</v>
      </c>
      <c r="C4" s="765"/>
      <c r="D4" s="765"/>
      <c r="E4" s="765"/>
      <c r="F4" s="765"/>
      <c r="G4" s="765"/>
      <c r="H4" s="765"/>
      <c r="I4" s="765"/>
      <c r="J4" s="765"/>
      <c r="K4" s="765"/>
    </row>
    <row r="5" spans="2:11" ht="12" customHeight="1">
      <c r="B5" s="211"/>
      <c r="C5" s="211"/>
      <c r="D5" s="211"/>
      <c r="E5" s="211"/>
      <c r="F5" s="211"/>
      <c r="G5" s="211"/>
      <c r="H5" s="30"/>
      <c r="I5" s="30"/>
      <c r="J5" s="30"/>
      <c r="K5" s="30"/>
    </row>
    <row r="6" spans="2:11" ht="18">
      <c r="B6" s="211"/>
      <c r="C6" s="638" t="str">
        <f>1!C6</f>
        <v>Third quarter (Jul.-Sep.)</v>
      </c>
      <c r="D6" s="639"/>
      <c r="E6" s="629"/>
      <c r="F6" s="629"/>
      <c r="G6" s="232"/>
      <c r="H6" s="712" t="str">
        <f>1!H6</f>
        <v>Nine months ending Sep. 30,</v>
      </c>
      <c r="I6" s="713"/>
      <c r="J6" s="713"/>
      <c r="K6" s="713"/>
    </row>
    <row r="7" spans="2:11" ht="18">
      <c r="B7" s="211"/>
      <c r="C7" s="625" t="str">
        <f>1!C7</f>
        <v>2020</v>
      </c>
      <c r="D7" s="625" t="str">
        <f>1!D7</f>
        <v>2021</v>
      </c>
      <c r="E7" s="640" t="s">
        <v>36</v>
      </c>
      <c r="F7" s="641"/>
      <c r="G7" s="233"/>
      <c r="H7" s="714" t="str">
        <f>1!H7</f>
        <v>2020</v>
      </c>
      <c r="I7" s="714" t="str">
        <f>1!I7</f>
        <v>2021</v>
      </c>
      <c r="J7" s="715" t="s">
        <v>36</v>
      </c>
      <c r="K7" s="716"/>
    </row>
    <row r="8" spans="2:11" ht="18">
      <c r="B8" s="211"/>
      <c r="C8" s="212"/>
      <c r="D8" s="212"/>
      <c r="E8" s="212"/>
      <c r="F8" s="212"/>
      <c r="G8" s="129"/>
      <c r="H8" s="30"/>
      <c r="I8" s="30"/>
      <c r="J8" s="30"/>
      <c r="K8" s="30"/>
    </row>
    <row r="9" spans="2:22" ht="18.75">
      <c r="B9" s="213" t="s">
        <v>150</v>
      </c>
      <c r="C9" s="214">
        <v>0.370369487314817</v>
      </c>
      <c r="D9" s="214">
        <v>0.412229648946456</v>
      </c>
      <c r="E9" s="215">
        <v>0.113022705879811</v>
      </c>
      <c r="F9" s="216">
        <v>0.04186016163163897</v>
      </c>
      <c r="G9" s="217"/>
      <c r="H9" s="218">
        <v>0.235105700220334</v>
      </c>
      <c r="I9" s="218">
        <v>0.35094558607367</v>
      </c>
      <c r="J9" s="219">
        <v>0.4927140675227113</v>
      </c>
      <c r="K9" s="220">
        <v>0.11583988585333599</v>
      </c>
      <c r="L9" s="47"/>
      <c r="M9" s="47"/>
      <c r="N9" s="47"/>
      <c r="O9" s="47"/>
      <c r="P9" s="47"/>
      <c r="Q9" s="47"/>
      <c r="R9" s="47"/>
      <c r="S9" s="47"/>
      <c r="T9" s="47"/>
      <c r="U9" s="47"/>
      <c r="V9" s="47"/>
    </row>
    <row r="10" spans="2:21" ht="18.75">
      <c r="B10" s="221" t="s">
        <v>151</v>
      </c>
      <c r="C10" s="222">
        <v>20.3650794968649</v>
      </c>
      <c r="D10" s="222">
        <v>27.3254946571943</v>
      </c>
      <c r="E10" s="215">
        <v>0.34178188017389877</v>
      </c>
      <c r="F10" s="195">
        <v>6.960415160329401</v>
      </c>
      <c r="G10" s="223"/>
      <c r="H10" s="224">
        <v>10.7507318418487</v>
      </c>
      <c r="I10" s="224">
        <v>18.4639434986214</v>
      </c>
      <c r="J10" s="219">
        <v>0.7174592176830201</v>
      </c>
      <c r="K10" s="225">
        <v>7.713211656772701</v>
      </c>
      <c r="L10" s="47"/>
      <c r="M10" s="47"/>
      <c r="N10" s="47"/>
      <c r="O10" s="47"/>
      <c r="P10" s="47"/>
      <c r="Q10" s="47"/>
      <c r="R10" s="47"/>
      <c r="S10" s="47"/>
      <c r="T10" s="47"/>
      <c r="U10" s="47"/>
    </row>
    <row r="11" spans="2:21" ht="18">
      <c r="B11" s="618" t="s">
        <v>152</v>
      </c>
      <c r="C11" s="222">
        <v>275.984624623</v>
      </c>
      <c r="D11" s="222">
        <v>323.972868759</v>
      </c>
      <c r="E11" s="215">
        <v>0.17388013626321674</v>
      </c>
      <c r="F11" s="195">
        <v>47.98824413599999</v>
      </c>
      <c r="G11" s="226"/>
      <c r="H11" s="224">
        <v>719.3056756990001</v>
      </c>
      <c r="I11" s="224">
        <v>967.800334037</v>
      </c>
      <c r="J11" s="219">
        <v>0.3454646150213123</v>
      </c>
      <c r="K11" s="44">
        <v>248.4946583379999</v>
      </c>
      <c r="L11" s="47"/>
      <c r="M11" s="47"/>
      <c r="N11" s="47"/>
      <c r="O11" s="47"/>
      <c r="P11" s="47"/>
      <c r="Q11" s="47"/>
      <c r="R11" s="47"/>
      <c r="S11" s="47"/>
      <c r="T11" s="47"/>
      <c r="U11" s="47"/>
    </row>
    <row r="12" spans="2:21" ht="18">
      <c r="B12" s="211" t="s">
        <v>153</v>
      </c>
      <c r="C12" s="227">
        <v>0.152202182858643</v>
      </c>
      <c r="D12" s="227">
        <v>0.127577383330174</v>
      </c>
      <c r="E12" s="215">
        <v>-0.16179005495170318</v>
      </c>
      <c r="F12" s="228">
        <v>-0.02462479952846902</v>
      </c>
      <c r="G12" s="217"/>
      <c r="H12" s="229">
        <v>0.149266546128884</v>
      </c>
      <c r="I12" s="229">
        <v>0.124555691937292</v>
      </c>
      <c r="J12" s="219">
        <v>-0.16554850924369502</v>
      </c>
      <c r="K12" s="230">
        <v>-0.024710854191591983</v>
      </c>
      <c r="L12" s="47"/>
      <c r="M12" s="47"/>
      <c r="N12" s="47"/>
      <c r="O12" s="47"/>
      <c r="P12" s="47"/>
      <c r="Q12" s="47"/>
      <c r="R12" s="47"/>
      <c r="S12" s="47"/>
      <c r="T12" s="47"/>
      <c r="U12" s="47"/>
    </row>
    <row r="13" spans="2:21" ht="12" customHeight="1">
      <c r="B13" s="211"/>
      <c r="C13" s="231"/>
      <c r="D13" s="231"/>
      <c r="E13" s="231"/>
      <c r="F13" s="231"/>
      <c r="G13" s="231"/>
      <c r="H13" s="30"/>
      <c r="I13" s="30"/>
      <c r="J13" s="30"/>
      <c r="K13" s="30"/>
      <c r="M13" s="47"/>
      <c r="N13" s="47"/>
      <c r="O13" s="47"/>
      <c r="P13" s="47"/>
      <c r="Q13" s="47"/>
      <c r="R13" s="47"/>
      <c r="S13" s="47"/>
      <c r="T13" s="47"/>
      <c r="U13" s="47"/>
    </row>
    <row r="14" spans="2:21" ht="18">
      <c r="B14" s="767" t="s">
        <v>154</v>
      </c>
      <c r="C14" s="767"/>
      <c r="D14" s="767"/>
      <c r="E14" s="767"/>
      <c r="F14" s="767"/>
      <c r="G14" s="767"/>
      <c r="H14" s="767"/>
      <c r="I14" s="767"/>
      <c r="J14" s="767"/>
      <c r="K14" s="767"/>
      <c r="M14" s="47"/>
      <c r="N14" s="47"/>
      <c r="O14" s="47"/>
      <c r="P14" s="47"/>
      <c r="Q14" s="47"/>
      <c r="R14" s="47"/>
      <c r="S14" s="47"/>
      <c r="T14" s="47"/>
      <c r="U14" s="47"/>
    </row>
    <row r="15" spans="2:21" ht="18">
      <c r="B15" s="767" t="s">
        <v>155</v>
      </c>
      <c r="C15" s="767"/>
      <c r="D15" s="767"/>
      <c r="E15" s="767"/>
      <c r="F15" s="767"/>
      <c r="G15" s="767"/>
      <c r="H15" s="767"/>
      <c r="I15" s="767"/>
      <c r="J15" s="767"/>
      <c r="K15" s="767"/>
      <c r="M15" s="47"/>
      <c r="N15" s="47"/>
      <c r="O15" s="47"/>
      <c r="P15" s="47"/>
      <c r="Q15" s="47"/>
      <c r="R15" s="47"/>
      <c r="S15" s="47"/>
      <c r="T15" s="47"/>
      <c r="U15" s="47"/>
    </row>
    <row r="16" spans="2:21" ht="18">
      <c r="B16" s="767" t="s">
        <v>156</v>
      </c>
      <c r="C16" s="767"/>
      <c r="D16" s="767"/>
      <c r="E16" s="767"/>
      <c r="F16" s="767"/>
      <c r="G16" s="767"/>
      <c r="H16" s="767"/>
      <c r="I16" s="767"/>
      <c r="J16" s="767"/>
      <c r="K16" s="767"/>
      <c r="M16" s="47"/>
      <c r="N16" s="47"/>
      <c r="O16" s="47"/>
      <c r="P16" s="47"/>
      <c r="Q16" s="47"/>
      <c r="R16" s="47"/>
      <c r="S16" s="47"/>
      <c r="T16" s="47"/>
      <c r="U16" s="47"/>
    </row>
  </sheetData>
  <sheetProtection/>
  <mergeCells count="5">
    <mergeCell ref="B3:K3"/>
    <mergeCell ref="B4:K4"/>
    <mergeCell ref="B14:K14"/>
    <mergeCell ref="B15:K15"/>
    <mergeCell ref="B16:K16"/>
  </mergeCells>
  <hyperlinks>
    <hyperlink ref="A1" location="Index!A1" display="Index"/>
  </hyperlinks>
  <printOptions/>
  <pageMargins left="0.7" right="0.7" top="0.75" bottom="0.75" header="0.3" footer="0.3"/>
  <pageSetup horizontalDpi="600" verticalDpi="600" orientation="portrait" scale="59" r:id="rId1"/>
</worksheet>
</file>

<file path=xl/worksheets/sheet14.xml><?xml version="1.0" encoding="utf-8"?>
<worksheet xmlns="http://schemas.openxmlformats.org/spreadsheetml/2006/main" xmlns:r="http://schemas.openxmlformats.org/officeDocument/2006/relationships">
  <dimension ref="A1:Y31"/>
  <sheetViews>
    <sheetView showGridLines="0" zoomScale="90" zoomScaleNormal="90" zoomScalePageLayoutView="0" workbookViewId="0" topLeftCell="A1">
      <selection activeCell="B3" sqref="B3:K18"/>
    </sheetView>
  </sheetViews>
  <sheetFormatPr defaultColWidth="9.140625" defaultRowHeight="12.75" outlineLevelCol="1"/>
  <cols>
    <col min="1" max="1" width="7.7109375" style="234" bestFit="1" customWidth="1"/>
    <col min="2" max="2" width="40.57421875" style="234" bestFit="1" customWidth="1"/>
    <col min="3" max="4" width="10.00390625" style="234" customWidth="1"/>
    <col min="5" max="5" width="8.7109375" style="234" bestFit="1" customWidth="1"/>
    <col min="6" max="6" width="8.140625" style="234" customWidth="1"/>
    <col min="7" max="7" width="1.28515625" style="234" customWidth="1" outlineLevel="1"/>
    <col min="8" max="8" width="11.140625" style="234" customWidth="1" outlineLevel="1"/>
    <col min="9" max="9" width="10.421875" style="234" customWidth="1" outlineLevel="1"/>
    <col min="10" max="10" width="9.00390625" style="234" customWidth="1" outlineLevel="1"/>
    <col min="11" max="11" width="7.7109375" style="234" customWidth="1" outlineLevel="1"/>
    <col min="12" max="16384" width="9.140625" style="234" customWidth="1"/>
  </cols>
  <sheetData>
    <row r="1" ht="18">
      <c r="A1" s="739" t="s">
        <v>33</v>
      </c>
    </row>
    <row r="2" s="235" customFormat="1" ht="18"/>
    <row r="3" spans="2:11" ht="18">
      <c r="B3" s="768" t="s">
        <v>101</v>
      </c>
      <c r="C3" s="768"/>
      <c r="D3" s="768"/>
      <c r="E3" s="768"/>
      <c r="F3" s="768"/>
      <c r="G3" s="768"/>
      <c r="H3" s="768"/>
      <c r="I3" s="768"/>
      <c r="J3" s="768"/>
      <c r="K3" s="768"/>
    </row>
    <row r="4" spans="2:11" ht="18">
      <c r="B4" s="768" t="s">
        <v>13</v>
      </c>
      <c r="C4" s="768"/>
      <c r="D4" s="768"/>
      <c r="E4" s="768"/>
      <c r="F4" s="768"/>
      <c r="G4" s="768"/>
      <c r="H4" s="768"/>
      <c r="I4" s="768"/>
      <c r="J4" s="768"/>
      <c r="K4" s="768"/>
    </row>
    <row r="5" spans="2:7" ht="12" customHeight="1">
      <c r="B5" s="236"/>
      <c r="C5" s="237"/>
      <c r="D5" s="237"/>
      <c r="E5" s="237"/>
      <c r="F5" s="237"/>
      <c r="G5" s="238"/>
    </row>
    <row r="6" spans="1:11" ht="18">
      <c r="A6" s="239"/>
      <c r="B6" s="77"/>
      <c r="C6" s="631" t="str">
        <f>1!C6</f>
        <v>Third quarter (Jul.-Sep.)</v>
      </c>
      <c r="D6" s="623"/>
      <c r="E6" s="642"/>
      <c r="F6" s="642"/>
      <c r="G6" s="68"/>
      <c r="H6" s="700" t="str">
        <f>1!H6</f>
        <v>Nine months ending Sep. 30,</v>
      </c>
      <c r="I6" s="701"/>
      <c r="J6" s="701"/>
      <c r="K6" s="701"/>
    </row>
    <row r="7" spans="1:11" ht="18">
      <c r="A7" s="240"/>
      <c r="B7" s="77"/>
      <c r="C7" s="625" t="str">
        <f>1!C7</f>
        <v>2020</v>
      </c>
      <c r="D7" s="625" t="str">
        <f>1!D7</f>
        <v>2021</v>
      </c>
      <c r="E7" s="626" t="s">
        <v>36</v>
      </c>
      <c r="F7" s="626"/>
      <c r="G7" s="69"/>
      <c r="H7" s="702" t="str">
        <f>1!H7</f>
        <v>2020</v>
      </c>
      <c r="I7" s="702" t="str">
        <f>1!I7</f>
        <v>2021</v>
      </c>
      <c r="J7" s="703" t="s">
        <v>36</v>
      </c>
      <c r="K7" s="703"/>
    </row>
    <row r="8" spans="1:25" s="246" customFormat="1" ht="18">
      <c r="A8" s="241"/>
      <c r="B8" s="86" t="s">
        <v>157</v>
      </c>
      <c r="C8" s="242">
        <v>1419.0591295035</v>
      </c>
      <c r="D8" s="242">
        <v>1191.35521783425</v>
      </c>
      <c r="E8" s="243">
        <v>-0.1604611865249892</v>
      </c>
      <c r="F8" s="244">
        <v>-227.70391166924992</v>
      </c>
      <c r="G8" s="245"/>
      <c r="H8" s="242">
        <v>1356.89930577873</v>
      </c>
      <c r="I8" s="242">
        <v>1189.06040292066</v>
      </c>
      <c r="J8" s="243">
        <v>-0.12369296833101895</v>
      </c>
      <c r="K8" s="244">
        <v>-167.83890285807</v>
      </c>
      <c r="L8" s="47"/>
      <c r="M8" s="47"/>
      <c r="N8" s="47"/>
      <c r="O8" s="47"/>
      <c r="P8" s="47"/>
      <c r="Q8" s="47"/>
      <c r="R8" s="47"/>
      <c r="S8" s="47"/>
      <c r="T8" s="47"/>
      <c r="U8" s="47"/>
      <c r="V8" s="47"/>
      <c r="W8" s="47"/>
      <c r="X8" s="47"/>
      <c r="Y8" s="47"/>
    </row>
    <row r="9" spans="1:25" s="246" customFormat="1" ht="18">
      <c r="A9" s="241"/>
      <c r="B9" s="177" t="s">
        <v>158</v>
      </c>
      <c r="C9" s="242">
        <f>SUM(C10:C15)</f>
        <v>1010.470378656096</v>
      </c>
      <c r="D9" s="242">
        <f>SUM(D10:D15)</f>
        <v>1075.5339616110725</v>
      </c>
      <c r="E9" s="243">
        <v>0.0643894015394193</v>
      </c>
      <c r="F9" s="244">
        <v>65.06358295497648</v>
      </c>
      <c r="G9" s="245"/>
      <c r="H9" s="242">
        <f>SUM(H10:H15)</f>
        <v>1061.5769751566081</v>
      </c>
      <c r="I9" s="242">
        <f>SUM(I10:I15)</f>
        <v>1080.8182946742932</v>
      </c>
      <c r="J9" s="243">
        <v>0.018125223104849653</v>
      </c>
      <c r="K9" s="244">
        <v>19.241319517685042</v>
      </c>
      <c r="L9" s="47"/>
      <c r="M9" s="47"/>
      <c r="N9" s="47"/>
      <c r="O9" s="47"/>
      <c r="P9" s="47"/>
      <c r="Q9" s="47"/>
      <c r="R9" s="47"/>
      <c r="S9" s="47"/>
      <c r="T9" s="47"/>
      <c r="U9" s="47"/>
      <c r="V9" s="47"/>
      <c r="W9" s="47"/>
      <c r="X9" s="47"/>
      <c r="Y9" s="47"/>
    </row>
    <row r="10" spans="1:25" ht="18">
      <c r="A10" s="247"/>
      <c r="B10" s="71" t="s">
        <v>115</v>
      </c>
      <c r="C10" s="248">
        <v>556.358949212399</v>
      </c>
      <c r="D10" s="248">
        <v>559.086441678135</v>
      </c>
      <c r="E10" s="161">
        <v>0.004902397039891371</v>
      </c>
      <c r="F10" s="162">
        <v>2.7274924657359634</v>
      </c>
      <c r="G10" s="45"/>
      <c r="H10" s="248">
        <v>567.675795185489</v>
      </c>
      <c r="I10" s="248">
        <v>556.414377308162</v>
      </c>
      <c r="J10" s="161">
        <v>-0.019837762985204233</v>
      </c>
      <c r="K10" s="162">
        <v>-11.261417877327062</v>
      </c>
      <c r="L10" s="47"/>
      <c r="M10" s="47"/>
      <c r="N10" s="47"/>
      <c r="O10" s="47"/>
      <c r="P10" s="47"/>
      <c r="Q10" s="47"/>
      <c r="R10" s="47"/>
      <c r="S10" s="47"/>
      <c r="T10" s="47"/>
      <c r="U10" s="47"/>
      <c r="V10" s="47"/>
      <c r="W10" s="47"/>
      <c r="X10" s="47"/>
      <c r="Y10" s="47"/>
    </row>
    <row r="11" spans="1:25" ht="18">
      <c r="A11" s="249"/>
      <c r="B11" s="71" t="s">
        <v>116</v>
      </c>
      <c r="C11" s="248">
        <v>52.3818758217818</v>
      </c>
      <c r="D11" s="248">
        <v>76.1611882304039</v>
      </c>
      <c r="E11" s="161">
        <v>0.45396068841685167</v>
      </c>
      <c r="F11" s="162">
        <v>23.779312408622097</v>
      </c>
      <c r="G11" s="45"/>
      <c r="H11" s="248">
        <v>54.4917547194684</v>
      </c>
      <c r="I11" s="248">
        <v>85.8712502484569</v>
      </c>
      <c r="J11" s="161">
        <v>0.57585768141501</v>
      </c>
      <c r="K11" s="162">
        <v>31.3794955289885</v>
      </c>
      <c r="L11" s="47"/>
      <c r="M11" s="47"/>
      <c r="N11" s="47"/>
      <c r="O11" s="47"/>
      <c r="P11" s="47"/>
      <c r="Q11" s="47"/>
      <c r="R11" s="47"/>
      <c r="S11" s="47"/>
      <c r="T11" s="47"/>
      <c r="U11" s="47"/>
      <c r="V11" s="47"/>
      <c r="W11" s="47"/>
      <c r="X11" s="47"/>
      <c r="Y11" s="47"/>
    </row>
    <row r="12" spans="1:25" ht="18">
      <c r="A12" s="250"/>
      <c r="B12" s="71" t="s">
        <v>117</v>
      </c>
      <c r="C12" s="248">
        <v>200.013090715037</v>
      </c>
      <c r="D12" s="248">
        <v>193.178051918227</v>
      </c>
      <c r="E12" s="161">
        <v>-0.0341729572418239</v>
      </c>
      <c r="F12" s="162">
        <v>-6.835038796810011</v>
      </c>
      <c r="G12" s="45"/>
      <c r="H12" s="248">
        <v>219.482422188334</v>
      </c>
      <c r="I12" s="248">
        <v>201.746607533996</v>
      </c>
      <c r="J12" s="161">
        <v>-0.08080744907726234</v>
      </c>
      <c r="K12" s="162">
        <v>-17.735814654337986</v>
      </c>
      <c r="L12" s="47"/>
      <c r="M12" s="47"/>
      <c r="N12" s="47"/>
      <c r="O12" s="47"/>
      <c r="P12" s="47"/>
      <c r="Q12" s="47"/>
      <c r="R12" s="47"/>
      <c r="S12" s="47"/>
      <c r="T12" s="47"/>
      <c r="U12" s="47"/>
      <c r="V12" s="47"/>
      <c r="W12" s="47"/>
      <c r="X12" s="47"/>
      <c r="Y12" s="47"/>
    </row>
    <row r="13" spans="1:25" ht="15.75" customHeight="1">
      <c r="A13" s="250"/>
      <c r="B13" s="71" t="s">
        <v>159</v>
      </c>
      <c r="C13" s="248">
        <v>137.019235078241</v>
      </c>
      <c r="D13" s="248">
        <v>150.942065278882</v>
      </c>
      <c r="E13" s="161">
        <v>0.10161223125126018</v>
      </c>
      <c r="F13" s="162">
        <v>13.922830200641016</v>
      </c>
      <c r="G13" s="45"/>
      <c r="H13" s="248">
        <v>143.205519171478</v>
      </c>
      <c r="I13" s="248">
        <v>147.704343025206</v>
      </c>
      <c r="J13" s="161">
        <v>0.03141515690007024</v>
      </c>
      <c r="K13" s="162">
        <v>4.498823853727998</v>
      </c>
      <c r="L13" s="47"/>
      <c r="M13" s="47"/>
      <c r="N13" s="47"/>
      <c r="O13" s="47"/>
      <c r="P13" s="47"/>
      <c r="Q13" s="47"/>
      <c r="R13" s="47"/>
      <c r="S13" s="47"/>
      <c r="T13" s="47"/>
      <c r="U13" s="47"/>
      <c r="V13" s="47"/>
      <c r="W13" s="47"/>
      <c r="X13" s="47"/>
      <c r="Y13" s="47"/>
    </row>
    <row r="14" spans="1:25" s="29" customFormat="1" ht="18">
      <c r="A14" s="115"/>
      <c r="B14" s="71" t="s">
        <v>160</v>
      </c>
      <c r="C14" s="248">
        <v>29.4850571086574</v>
      </c>
      <c r="D14" s="248">
        <v>65.2571771424132</v>
      </c>
      <c r="E14" s="161">
        <v>1.2132287857516948</v>
      </c>
      <c r="F14" s="162">
        <v>35.7721200337558</v>
      </c>
      <c r="G14" s="45"/>
      <c r="H14" s="248">
        <v>38.55180757745</v>
      </c>
      <c r="I14" s="248">
        <v>56.2101350746443</v>
      </c>
      <c r="J14" s="161">
        <v>0.458041492911039</v>
      </c>
      <c r="K14" s="162">
        <v>17.6583274971943</v>
      </c>
      <c r="L14" s="47"/>
      <c r="M14" s="47"/>
      <c r="N14" s="47"/>
      <c r="O14" s="47"/>
      <c r="P14" s="47"/>
      <c r="Q14" s="47"/>
      <c r="R14" s="47"/>
      <c r="S14" s="47"/>
      <c r="T14" s="47"/>
      <c r="U14" s="47"/>
      <c r="V14" s="47"/>
      <c r="W14" s="47"/>
      <c r="X14" s="47"/>
      <c r="Y14" s="47"/>
    </row>
    <row r="15" spans="1:25" s="246" customFormat="1" ht="18">
      <c r="A15" s="241"/>
      <c r="B15" s="71" t="s">
        <v>149</v>
      </c>
      <c r="C15" s="248">
        <v>35.2121707199798</v>
      </c>
      <c r="D15" s="248">
        <v>30.9090373630115</v>
      </c>
      <c r="E15" s="161">
        <v>-0.1222058529475053</v>
      </c>
      <c r="F15" s="162">
        <v>-4.303133356968303</v>
      </c>
      <c r="G15" s="45"/>
      <c r="H15" s="248">
        <v>38.1696763143888</v>
      </c>
      <c r="I15" s="248">
        <v>32.8715814838281</v>
      </c>
      <c r="J15" s="161">
        <v>-0.13880376629139712</v>
      </c>
      <c r="K15" s="162">
        <v>-5.2980948305607</v>
      </c>
      <c r="L15" s="47"/>
      <c r="M15" s="47"/>
      <c r="N15" s="47"/>
      <c r="O15" s="47"/>
      <c r="P15" s="47"/>
      <c r="Q15" s="47"/>
      <c r="R15" s="47"/>
      <c r="S15" s="47"/>
      <c r="T15" s="47"/>
      <c r="U15" s="47"/>
      <c r="V15" s="47"/>
      <c r="W15" s="47"/>
      <c r="X15" s="47"/>
      <c r="Y15" s="47"/>
    </row>
    <row r="16" spans="1:25" s="246" customFormat="1" ht="18">
      <c r="A16" s="251"/>
      <c r="B16" s="177" t="s">
        <v>433</v>
      </c>
      <c r="C16" s="242">
        <v>561.697233591</v>
      </c>
      <c r="D16" s="242">
        <v>527.523768688</v>
      </c>
      <c r="E16" s="243">
        <v>-0.06083965321410745</v>
      </c>
      <c r="F16" s="244">
        <v>-34.17346490299997</v>
      </c>
      <c r="G16" s="245"/>
      <c r="H16" s="242">
        <v>1999.411569346</v>
      </c>
      <c r="I16" s="242">
        <v>1660.97804997</v>
      </c>
      <c r="J16" s="243">
        <v>-0.169266560504449</v>
      </c>
      <c r="K16" s="244">
        <v>-338.43351937600005</v>
      </c>
      <c r="L16" s="47"/>
      <c r="M16" s="47"/>
      <c r="N16" s="47"/>
      <c r="O16" s="47"/>
      <c r="P16" s="47"/>
      <c r="Q16" s="47"/>
      <c r="R16" s="47"/>
      <c r="S16" s="47"/>
      <c r="T16" s="47"/>
      <c r="U16" s="47"/>
      <c r="V16" s="47"/>
      <c r="W16" s="47"/>
      <c r="X16" s="47"/>
      <c r="Y16" s="47"/>
    </row>
    <row r="17" spans="2:21" s="252" customFormat="1" ht="18">
      <c r="B17" s="86"/>
      <c r="C17" s="79"/>
      <c r="D17" s="79"/>
      <c r="E17" s="79"/>
      <c r="F17" s="79"/>
      <c r="G17" s="253"/>
      <c r="M17" s="47"/>
      <c r="N17" s="47"/>
      <c r="O17" s="47"/>
      <c r="P17" s="47"/>
      <c r="Q17" s="47"/>
      <c r="R17" s="47"/>
      <c r="S17" s="47"/>
      <c r="T17" s="47"/>
      <c r="U17" s="47"/>
    </row>
    <row r="18" spans="1:21" ht="18" customHeight="1">
      <c r="A18" s="254"/>
      <c r="B18" s="769"/>
      <c r="C18" s="769"/>
      <c r="D18" s="769"/>
      <c r="E18" s="769"/>
      <c r="F18" s="769"/>
      <c r="G18" s="769"/>
      <c r="H18" s="769"/>
      <c r="I18" s="769"/>
      <c r="J18" s="769"/>
      <c r="K18" s="769"/>
      <c r="M18" s="47"/>
      <c r="N18" s="47"/>
      <c r="O18" s="47"/>
      <c r="P18" s="47"/>
      <c r="Q18" s="47"/>
      <c r="R18" s="47"/>
      <c r="S18" s="47"/>
      <c r="T18" s="47"/>
      <c r="U18" s="47"/>
    </row>
    <row r="21" spans="3:11" ht="18">
      <c r="C21" s="255"/>
      <c r="D21" s="255"/>
      <c r="E21" s="255"/>
      <c r="F21" s="255"/>
      <c r="G21" s="255"/>
      <c r="H21" s="255"/>
      <c r="I21" s="255"/>
      <c r="J21" s="255"/>
      <c r="K21" s="255"/>
    </row>
    <row r="22" spans="3:11" ht="18">
      <c r="C22" s="255"/>
      <c r="D22" s="255"/>
      <c r="E22" s="255"/>
      <c r="F22" s="255"/>
      <c r="G22" s="255"/>
      <c r="H22" s="255"/>
      <c r="I22" s="255"/>
      <c r="J22" s="255"/>
      <c r="K22" s="255"/>
    </row>
    <row r="23" spans="3:11" ht="18">
      <c r="C23" s="255"/>
      <c r="D23" s="255"/>
      <c r="E23" s="255"/>
      <c r="F23" s="255"/>
      <c r="G23" s="255"/>
      <c r="H23" s="255"/>
      <c r="I23" s="255"/>
      <c r="J23" s="255"/>
      <c r="K23" s="255"/>
    </row>
    <row r="24" spans="3:11" ht="18">
      <c r="C24" s="255"/>
      <c r="D24" s="255"/>
      <c r="E24" s="255"/>
      <c r="F24" s="255"/>
      <c r="G24" s="255"/>
      <c r="H24" s="255"/>
      <c r="I24" s="255"/>
      <c r="J24" s="255"/>
      <c r="K24" s="255"/>
    </row>
    <row r="25" spans="3:11" ht="18">
      <c r="C25" s="255"/>
      <c r="D25" s="255"/>
      <c r="E25" s="255"/>
      <c r="F25" s="255"/>
      <c r="G25" s="255"/>
      <c r="H25" s="255"/>
      <c r="I25" s="255"/>
      <c r="J25" s="255"/>
      <c r="K25" s="255"/>
    </row>
    <row r="26" spans="3:11" ht="18">
      <c r="C26" s="255"/>
      <c r="D26" s="255"/>
      <c r="E26" s="255"/>
      <c r="F26" s="255"/>
      <c r="G26" s="255"/>
      <c r="H26" s="255"/>
      <c r="I26" s="255"/>
      <c r="J26" s="255"/>
      <c r="K26" s="255"/>
    </row>
    <row r="27" spans="1:11" ht="18">
      <c r="A27" s="256"/>
      <c r="C27" s="255"/>
      <c r="D27" s="255"/>
      <c r="E27" s="255"/>
      <c r="F27" s="255"/>
      <c r="G27" s="255"/>
      <c r="H27" s="255"/>
      <c r="I27" s="255"/>
      <c r="J27" s="255"/>
      <c r="K27" s="255"/>
    </row>
    <row r="28" spans="1:11" ht="18">
      <c r="A28" s="256"/>
      <c r="C28" s="255"/>
      <c r="D28" s="255"/>
      <c r="E28" s="255"/>
      <c r="F28" s="255"/>
      <c r="G28" s="255"/>
      <c r="H28" s="255"/>
      <c r="I28" s="255"/>
      <c r="J28" s="255"/>
      <c r="K28" s="255"/>
    </row>
    <row r="29" spans="3:11" ht="18">
      <c r="C29" s="255"/>
      <c r="D29" s="255"/>
      <c r="E29" s="255"/>
      <c r="F29" s="255"/>
      <c r="G29" s="255"/>
      <c r="H29" s="255"/>
      <c r="I29" s="255"/>
      <c r="J29" s="255"/>
      <c r="K29" s="255"/>
    </row>
    <row r="30" spans="3:4" ht="18">
      <c r="C30" s="255"/>
      <c r="D30" s="257"/>
    </row>
    <row r="31" spans="3:4" ht="18">
      <c r="C31" s="257"/>
      <c r="D31" s="257"/>
    </row>
  </sheetData>
  <sheetProtection/>
  <mergeCells count="3">
    <mergeCell ref="B3:K3"/>
    <mergeCell ref="B4:K4"/>
    <mergeCell ref="B18:K18"/>
  </mergeCells>
  <hyperlinks>
    <hyperlink ref="A1" location="Index!A1" display="Index"/>
  </hyperlinks>
  <printOptions/>
  <pageMargins left="0.7" right="0.7" top="0.75" bottom="0.75" header="0.3" footer="0.3"/>
  <pageSetup horizontalDpi="600" verticalDpi="600" orientation="portrait" scale="88" r:id="rId1"/>
  <ignoredErrors>
    <ignoredError sqref="C9:I9" formulaRange="1"/>
  </ignoredErrors>
</worksheet>
</file>

<file path=xl/worksheets/sheet15.xml><?xml version="1.0" encoding="utf-8"?>
<worksheet xmlns="http://schemas.openxmlformats.org/spreadsheetml/2006/main" xmlns:r="http://schemas.openxmlformats.org/officeDocument/2006/relationships">
  <sheetPr>
    <pageSetUpPr fitToPage="1"/>
  </sheetPr>
  <dimension ref="A1:W44"/>
  <sheetViews>
    <sheetView showGridLines="0" zoomScale="90" zoomScaleNormal="90" zoomScalePageLayoutView="0" workbookViewId="0" topLeftCell="A1">
      <selection activeCell="B3" sqref="B3:K25"/>
    </sheetView>
  </sheetViews>
  <sheetFormatPr defaultColWidth="9.140625" defaultRowHeight="12.75" outlineLevelCol="1"/>
  <cols>
    <col min="1" max="1" width="9.28125" style="29" bestFit="1" customWidth="1"/>
    <col min="2" max="2" width="34.140625" style="29" customWidth="1"/>
    <col min="3" max="3" width="14.57421875" style="29" bestFit="1" customWidth="1"/>
    <col min="4" max="4" width="9.8515625" style="29" customWidth="1"/>
    <col min="5" max="6" width="11.57421875" style="29" bestFit="1" customWidth="1"/>
    <col min="7" max="7" width="1.1484375" style="29" customWidth="1" outlineLevel="1"/>
    <col min="8" max="9" width="9.8515625" style="29" customWidth="1" outlineLevel="1"/>
    <col min="10" max="10" width="11.57421875" style="29" customWidth="1" outlineLevel="1"/>
    <col min="11" max="11" width="8.421875" style="29" customWidth="1" outlineLevel="1"/>
    <col min="12" max="14" width="9.140625" style="29" customWidth="1"/>
    <col min="15" max="15" width="11.00390625" style="29" bestFit="1" customWidth="1"/>
    <col min="16" max="16384" width="9.140625" style="29" customWidth="1"/>
  </cols>
  <sheetData>
    <row r="1" spans="1:4" s="27" customFormat="1" ht="18">
      <c r="A1" s="739" t="s">
        <v>33</v>
      </c>
      <c r="C1" s="28"/>
      <c r="D1" s="28"/>
    </row>
    <row r="2" spans="3:4" s="27" customFormat="1" ht="18">
      <c r="C2" s="28"/>
      <c r="D2" s="28"/>
    </row>
    <row r="3" spans="2:11" s="80" customFormat="1" ht="18">
      <c r="B3" s="770" t="s">
        <v>34</v>
      </c>
      <c r="C3" s="770"/>
      <c r="D3" s="770"/>
      <c r="E3" s="770"/>
      <c r="F3" s="770"/>
      <c r="G3" s="770"/>
      <c r="H3" s="770"/>
      <c r="I3" s="770"/>
      <c r="J3" s="770"/>
      <c r="K3" s="770"/>
    </row>
    <row r="4" spans="2:11" s="80" customFormat="1" ht="18.75">
      <c r="B4" s="770" t="s">
        <v>161</v>
      </c>
      <c r="C4" s="770"/>
      <c r="D4" s="770"/>
      <c r="E4" s="770"/>
      <c r="F4" s="770"/>
      <c r="G4" s="770"/>
      <c r="H4" s="770"/>
      <c r="I4" s="770"/>
      <c r="J4" s="770"/>
      <c r="K4" s="770"/>
    </row>
    <row r="5" spans="2:6" s="80" customFormat="1" ht="12" customHeight="1">
      <c r="B5" s="258"/>
      <c r="C5" s="259"/>
      <c r="D5" s="259"/>
      <c r="E5" s="259"/>
      <c r="F5" s="259"/>
    </row>
    <row r="6" spans="2:15" s="80" customFormat="1" ht="18">
      <c r="B6" s="77"/>
      <c r="C6" s="631" t="str">
        <f>1!C6</f>
        <v>Third quarter (Jul.-Sep.)</v>
      </c>
      <c r="D6" s="623"/>
      <c r="E6" s="629"/>
      <c r="F6" s="629"/>
      <c r="G6" s="68"/>
      <c r="H6" s="700" t="str">
        <f>1!H6</f>
        <v>Nine months ending Sep. 30,</v>
      </c>
      <c r="I6" s="701"/>
      <c r="J6" s="701"/>
      <c r="K6" s="701"/>
      <c r="L6" s="260"/>
      <c r="M6" s="260"/>
      <c r="N6" s="260"/>
      <c r="O6" s="260"/>
    </row>
    <row r="7" spans="2:15" s="80" customFormat="1" ht="18">
      <c r="B7" s="31"/>
      <c r="C7" s="625" t="str">
        <f>1!C7</f>
        <v>2020</v>
      </c>
      <c r="D7" s="625" t="str">
        <f>1!D7</f>
        <v>2021</v>
      </c>
      <c r="E7" s="626" t="s">
        <v>36</v>
      </c>
      <c r="F7" s="626"/>
      <c r="G7" s="69"/>
      <c r="H7" s="702" t="str">
        <f>1!H7</f>
        <v>2020</v>
      </c>
      <c r="I7" s="702" t="str">
        <f>1!I7</f>
        <v>2021</v>
      </c>
      <c r="J7" s="703" t="s">
        <v>36</v>
      </c>
      <c r="K7" s="703"/>
      <c r="L7" s="261"/>
      <c r="M7" s="261"/>
      <c r="N7" s="261"/>
      <c r="O7" s="261"/>
    </row>
    <row r="8" spans="2:23" s="80" customFormat="1" ht="18">
      <c r="B8" s="34" t="s">
        <v>52</v>
      </c>
      <c r="C8" s="47">
        <f>SUM(C9:C11)</f>
        <v>1088.691032608696</v>
      </c>
      <c r="D8" s="47">
        <f>SUM(D9:D11)</f>
        <v>1085.698</v>
      </c>
      <c r="E8" s="37">
        <v>-0.002749202959377861</v>
      </c>
      <c r="F8" s="262">
        <v>-2.993032608696012</v>
      </c>
      <c r="G8" s="189"/>
      <c r="H8" s="47">
        <f>SUM(H9:H11)</f>
        <v>1124.394281021898</v>
      </c>
      <c r="I8" s="47">
        <f>SUM(I9:I11)</f>
        <v>1025.233194139194</v>
      </c>
      <c r="J8" s="37">
        <v>-0.08819067168554262</v>
      </c>
      <c r="K8" s="262">
        <v>-99.16108688270401</v>
      </c>
      <c r="L8" s="47"/>
      <c r="M8" s="47"/>
      <c r="N8" s="47"/>
      <c r="O8" s="47"/>
      <c r="P8" s="47"/>
      <c r="Q8" s="47"/>
      <c r="R8" s="47"/>
      <c r="S8" s="47"/>
      <c r="T8" s="47"/>
      <c r="U8" s="47"/>
      <c r="V8" s="47"/>
      <c r="W8" s="47"/>
    </row>
    <row r="9" spans="2:23" s="80" customFormat="1" ht="18.75">
      <c r="B9" s="56" t="s">
        <v>162</v>
      </c>
      <c r="C9" s="255">
        <v>906.11797826087</v>
      </c>
      <c r="D9" s="255">
        <v>855.786717391304</v>
      </c>
      <c r="E9" s="43">
        <v>-0.05554603492821952</v>
      </c>
      <c r="F9" s="263">
        <v>-50.331260869565995</v>
      </c>
      <c r="G9" s="193"/>
      <c r="H9" s="255">
        <v>995.864481751825</v>
      </c>
      <c r="I9" s="255">
        <v>851.192652014652</v>
      </c>
      <c r="J9" s="43">
        <v>-0.14527260725543778</v>
      </c>
      <c r="K9" s="263">
        <v>-144.67182973717297</v>
      </c>
      <c r="L9" s="47"/>
      <c r="M9" s="47"/>
      <c r="N9" s="47"/>
      <c r="O9" s="47"/>
      <c r="P9" s="47"/>
      <c r="Q9" s="47"/>
      <c r="R9" s="47"/>
      <c r="S9" s="47"/>
      <c r="T9" s="47"/>
      <c r="U9" s="47"/>
      <c r="V9" s="47"/>
      <c r="W9" s="47"/>
    </row>
    <row r="10" spans="2:23" s="80" customFormat="1" ht="18">
      <c r="B10" s="56" t="s">
        <v>163</v>
      </c>
      <c r="C10" s="266">
        <v>182.573054347826</v>
      </c>
      <c r="D10" s="266">
        <v>229.911282608696</v>
      </c>
      <c r="E10" s="43">
        <v>0.25928376139605125</v>
      </c>
      <c r="F10" s="263">
        <v>47.33822826087001</v>
      </c>
      <c r="G10" s="193"/>
      <c r="H10" s="266">
        <v>128.529799270073</v>
      </c>
      <c r="I10" s="266">
        <v>174.040542124542</v>
      </c>
      <c r="J10" s="43">
        <v>0.3540870919656509</v>
      </c>
      <c r="K10" s="263">
        <v>45.51074285446899</v>
      </c>
      <c r="L10" s="47"/>
      <c r="M10" s="47"/>
      <c r="N10" s="47"/>
      <c r="O10" s="47"/>
      <c r="P10" s="47"/>
      <c r="Q10" s="47"/>
      <c r="R10" s="47"/>
      <c r="S10" s="47"/>
      <c r="T10" s="47"/>
      <c r="U10" s="47"/>
      <c r="V10" s="47"/>
      <c r="W10" s="47"/>
    </row>
    <row r="11" spans="2:23" s="80" customFormat="1" ht="18" hidden="1">
      <c r="B11" s="56" t="s">
        <v>164</v>
      </c>
      <c r="C11" s="266">
        <v>0</v>
      </c>
      <c r="D11" s="266">
        <v>0</v>
      </c>
      <c r="E11" s="264" t="e">
        <v>#DIV/0!</v>
      </c>
      <c r="F11" s="263">
        <v>0</v>
      </c>
      <c r="G11" s="193"/>
      <c r="H11" s="266">
        <v>0</v>
      </c>
      <c r="I11" s="266">
        <v>0</v>
      </c>
      <c r="J11" s="43">
        <v>0</v>
      </c>
      <c r="K11" s="263">
        <v>0</v>
      </c>
      <c r="L11" s="47"/>
      <c r="M11" s="47"/>
      <c r="N11" s="47"/>
      <c r="O11" s="47"/>
      <c r="P11" s="47"/>
      <c r="Q11" s="47"/>
      <c r="R11" s="47"/>
      <c r="S11" s="47"/>
      <c r="T11" s="47"/>
      <c r="U11" s="47"/>
      <c r="V11" s="47"/>
      <c r="W11" s="47"/>
    </row>
    <row r="12" spans="2:23" s="80" customFormat="1" ht="18.75">
      <c r="B12" s="72" t="s">
        <v>165</v>
      </c>
      <c r="C12" s="54">
        <v>0.958716978260639</v>
      </c>
      <c r="D12" s="54">
        <v>0.80300754347831</v>
      </c>
      <c r="E12" s="37">
        <v>-0.16241439164332538</v>
      </c>
      <c r="F12" s="262">
        <v>-0.1557094347823289</v>
      </c>
      <c r="G12" s="265"/>
      <c r="H12" s="54">
        <v>0.985149897810069</v>
      </c>
      <c r="I12" s="54">
        <v>0.797307956044012</v>
      </c>
      <c r="J12" s="37">
        <v>-0.19067346216410197</v>
      </c>
      <c r="K12" s="262">
        <v>-0.18784194176605706</v>
      </c>
      <c r="L12" s="47"/>
      <c r="M12" s="47"/>
      <c r="N12" s="47"/>
      <c r="O12" s="47"/>
      <c r="P12" s="47"/>
      <c r="Q12" s="47"/>
      <c r="R12" s="47"/>
      <c r="S12" s="47"/>
      <c r="T12" s="47"/>
      <c r="U12" s="47"/>
      <c r="V12" s="47"/>
      <c r="W12" s="47"/>
    </row>
    <row r="13" spans="2:23" s="80" customFormat="1" ht="18">
      <c r="B13" s="34" t="s">
        <v>158</v>
      </c>
      <c r="C13" s="47">
        <f>SUM(C14:C20)</f>
        <v>149.947591</v>
      </c>
      <c r="D13" s="47">
        <f>SUM(D14:D20)</f>
        <v>149.66037999999998</v>
      </c>
      <c r="E13" s="37">
        <v>-0.0019154092312161364</v>
      </c>
      <c r="F13" s="262">
        <v>-0.28721100000001343</v>
      </c>
      <c r="G13" s="189"/>
      <c r="H13" s="47">
        <f>SUM(H14:H20)</f>
        <v>131.0422307372263</v>
      </c>
      <c r="I13" s="47">
        <f>SUM(I14:I20)</f>
        <v>146.68333372893767</v>
      </c>
      <c r="J13" s="37">
        <v>0.11935925467474551</v>
      </c>
      <c r="K13" s="262">
        <v>15.641102991711364</v>
      </c>
      <c r="L13" s="47"/>
      <c r="M13" s="47"/>
      <c r="N13" s="47"/>
      <c r="O13" s="47"/>
      <c r="P13" s="47"/>
      <c r="Q13" s="47"/>
      <c r="R13" s="47"/>
      <c r="S13" s="47"/>
      <c r="T13" s="47"/>
      <c r="U13" s="47"/>
      <c r="V13" s="47"/>
      <c r="W13" s="47"/>
    </row>
    <row r="14" spans="2:23" s="80" customFormat="1" ht="18" hidden="1">
      <c r="B14" s="71" t="s">
        <v>115</v>
      </c>
      <c r="C14" s="255" t="s">
        <v>465</v>
      </c>
      <c r="D14" s="255" t="s">
        <v>465</v>
      </c>
      <c r="E14" s="43" t="s">
        <v>464</v>
      </c>
      <c r="F14" s="263" t="e">
        <v>#VALUE!</v>
      </c>
      <c r="G14" s="193"/>
      <c r="H14" s="255" t="s">
        <v>465</v>
      </c>
      <c r="I14" s="255" t="s">
        <v>465</v>
      </c>
      <c r="J14" s="43" t="s">
        <v>464</v>
      </c>
      <c r="K14" s="263" t="e">
        <v>#VALUE!</v>
      </c>
      <c r="L14" s="47"/>
      <c r="M14" s="47"/>
      <c r="N14" s="47"/>
      <c r="O14" s="47"/>
      <c r="P14" s="47"/>
      <c r="Q14" s="47"/>
      <c r="R14" s="47"/>
      <c r="S14" s="47"/>
      <c r="T14" s="47"/>
      <c r="U14" s="47"/>
      <c r="V14" s="47"/>
      <c r="W14" s="47"/>
    </row>
    <row r="15" spans="2:23" s="80" customFormat="1" ht="18">
      <c r="B15" s="71" t="s">
        <v>116</v>
      </c>
      <c r="C15" s="255">
        <v>136.664506</v>
      </c>
      <c r="D15" s="255">
        <v>134.406188</v>
      </c>
      <c r="E15" s="43">
        <v>-0.016524539297716467</v>
      </c>
      <c r="F15" s="263">
        <v>-2.2583180000000027</v>
      </c>
      <c r="G15" s="193"/>
      <c r="H15" s="255">
        <v>98.2018980072993</v>
      </c>
      <c r="I15" s="255">
        <v>136.69323807326</v>
      </c>
      <c r="J15" s="43">
        <v>0.3919612639574406</v>
      </c>
      <c r="K15" s="263">
        <v>38.4913400659607</v>
      </c>
      <c r="L15" s="47"/>
      <c r="M15" s="47"/>
      <c r="N15" s="47"/>
      <c r="O15" s="47"/>
      <c r="P15" s="47"/>
      <c r="Q15" s="47"/>
      <c r="R15" s="47"/>
      <c r="S15" s="47"/>
      <c r="T15" s="47"/>
      <c r="U15" s="47"/>
      <c r="V15" s="47"/>
      <c r="W15" s="47"/>
    </row>
    <row r="16" spans="2:23" s="80" customFormat="1" ht="18" hidden="1">
      <c r="B16" s="71" t="s">
        <v>117</v>
      </c>
      <c r="C16" s="266">
        <v>0</v>
      </c>
      <c r="D16" s="266">
        <v>0</v>
      </c>
      <c r="E16" s="43" t="s">
        <v>464</v>
      </c>
      <c r="F16" s="263">
        <v>0</v>
      </c>
      <c r="G16" s="45"/>
      <c r="H16" s="266">
        <v>0</v>
      </c>
      <c r="I16" s="266">
        <v>0</v>
      </c>
      <c r="J16" s="43" t="s">
        <v>464</v>
      </c>
      <c r="K16" s="263">
        <v>0</v>
      </c>
      <c r="L16" s="47"/>
      <c r="M16" s="47"/>
      <c r="N16" s="47"/>
      <c r="O16" s="47"/>
      <c r="P16" s="47"/>
      <c r="Q16" s="47"/>
      <c r="R16" s="47"/>
      <c r="S16" s="47"/>
      <c r="T16" s="47"/>
      <c r="U16" s="47"/>
      <c r="V16" s="47"/>
      <c r="W16" s="47"/>
    </row>
    <row r="17" spans="2:23" s="80" customFormat="1" ht="18" hidden="1">
      <c r="B17" s="267" t="s">
        <v>159</v>
      </c>
      <c r="C17" s="268">
        <v>0</v>
      </c>
      <c r="D17" s="268">
        <v>0</v>
      </c>
      <c r="E17" s="43" t="e">
        <v>#DIV/0!</v>
      </c>
      <c r="F17" s="269">
        <v>0</v>
      </c>
      <c r="G17" s="193"/>
      <c r="H17" s="268">
        <v>0</v>
      </c>
      <c r="I17" s="268">
        <v>0</v>
      </c>
      <c r="J17" s="43" t="e">
        <v>#DIV/0!</v>
      </c>
      <c r="K17" s="270">
        <v>0</v>
      </c>
      <c r="L17" s="47"/>
      <c r="M17" s="47"/>
      <c r="N17" s="47"/>
      <c r="O17" s="47"/>
      <c r="P17" s="47"/>
      <c r="Q17" s="47"/>
      <c r="R17" s="47"/>
      <c r="S17" s="47"/>
      <c r="T17" s="47"/>
      <c r="U17" s="47"/>
      <c r="V17" s="47"/>
      <c r="W17" s="47"/>
    </row>
    <row r="18" spans="2:23" s="80" customFormat="1" ht="18" hidden="1">
      <c r="B18" s="71" t="s">
        <v>160</v>
      </c>
      <c r="C18" s="266">
        <v>0</v>
      </c>
      <c r="D18" s="266">
        <v>0</v>
      </c>
      <c r="E18" s="43" t="s">
        <v>464</v>
      </c>
      <c r="F18" s="263">
        <v>0</v>
      </c>
      <c r="G18" s="45"/>
      <c r="H18" s="266">
        <v>0</v>
      </c>
      <c r="I18" s="266">
        <v>0</v>
      </c>
      <c r="J18" s="43" t="s">
        <v>464</v>
      </c>
      <c r="K18" s="263">
        <v>0</v>
      </c>
      <c r="L18" s="47"/>
      <c r="M18" s="47"/>
      <c r="N18" s="47"/>
      <c r="O18" s="47"/>
      <c r="P18" s="47"/>
      <c r="Q18" s="47"/>
      <c r="R18" s="47"/>
      <c r="S18" s="47"/>
      <c r="T18" s="47"/>
      <c r="U18" s="47"/>
      <c r="V18" s="47"/>
      <c r="W18" s="47"/>
    </row>
    <row r="19" spans="2:23" s="80" customFormat="1" ht="18" customHeight="1">
      <c r="B19" s="71" t="s">
        <v>166</v>
      </c>
      <c r="C19" s="255">
        <v>6.491581</v>
      </c>
      <c r="D19" s="255">
        <v>9.24799</v>
      </c>
      <c r="E19" s="43">
        <v>0.4246128947632326</v>
      </c>
      <c r="F19" s="263">
        <v>2.7564089999999997</v>
      </c>
      <c r="G19" s="193"/>
      <c r="H19" s="255">
        <v>13.0050667445255</v>
      </c>
      <c r="I19" s="255">
        <v>5.62106216849817</v>
      </c>
      <c r="J19" s="43">
        <v>-0.5677790603524304</v>
      </c>
      <c r="K19" s="263">
        <v>-7.38400457602733</v>
      </c>
      <c r="L19" s="47"/>
      <c r="M19" s="47"/>
      <c r="N19" s="47"/>
      <c r="O19" s="47"/>
      <c r="P19" s="47"/>
      <c r="Q19" s="47"/>
      <c r="R19" s="47"/>
      <c r="S19" s="47"/>
      <c r="T19" s="47"/>
      <c r="U19" s="47"/>
      <c r="V19" s="47"/>
      <c r="W19" s="47"/>
    </row>
    <row r="20" spans="2:23" s="80" customFormat="1" ht="16.5" customHeight="1">
      <c r="B20" s="71" t="s">
        <v>149</v>
      </c>
      <c r="C20" s="266">
        <v>6.791504</v>
      </c>
      <c r="D20" s="255">
        <v>6.006202</v>
      </c>
      <c r="E20" s="43">
        <v>-0.11563005778985036</v>
      </c>
      <c r="F20" s="263">
        <v>-0.7853019999999997</v>
      </c>
      <c r="G20" s="193"/>
      <c r="H20" s="255">
        <v>19.8352659854015</v>
      </c>
      <c r="I20" s="255">
        <v>4.369033487179488</v>
      </c>
      <c r="J20" s="43">
        <v>-0.7797340610206568</v>
      </c>
      <c r="K20" s="263">
        <v>-15.466232498222011</v>
      </c>
      <c r="L20" s="47"/>
      <c r="M20" s="47"/>
      <c r="N20" s="47"/>
      <c r="O20" s="47"/>
      <c r="P20" s="47"/>
      <c r="Q20" s="47"/>
      <c r="R20" s="47"/>
      <c r="S20" s="47"/>
      <c r="T20" s="47"/>
      <c r="U20" s="47"/>
      <c r="V20" s="47"/>
      <c r="W20" s="47"/>
    </row>
    <row r="21" spans="2:23" s="80" customFormat="1" ht="16.5" customHeight="1">
      <c r="B21" s="72" t="s">
        <v>49</v>
      </c>
      <c r="C21" s="47">
        <v>5.566094</v>
      </c>
      <c r="D21" s="47">
        <v>2.161745</v>
      </c>
      <c r="E21" s="37">
        <v>-0.6116226208181177</v>
      </c>
      <c r="F21" s="262">
        <v>-3.404349</v>
      </c>
      <c r="G21" s="189"/>
      <c r="H21" s="47">
        <v>31.181949</v>
      </c>
      <c r="I21" s="47">
        <v>64.616476</v>
      </c>
      <c r="J21" s="37">
        <v>1.0722398077169584</v>
      </c>
      <c r="K21" s="262">
        <v>33.434527</v>
      </c>
      <c r="L21" s="47"/>
      <c r="M21" s="47"/>
      <c r="N21" s="47"/>
      <c r="O21" s="47"/>
      <c r="P21" s="47"/>
      <c r="Q21" s="47"/>
      <c r="R21" s="47"/>
      <c r="S21" s="47"/>
      <c r="T21" s="47"/>
      <c r="U21" s="47"/>
      <c r="V21" s="47"/>
      <c r="W21" s="47"/>
    </row>
    <row r="22" spans="2:15" s="80" customFormat="1" ht="12" customHeight="1">
      <c r="B22" s="72"/>
      <c r="C22" s="47"/>
      <c r="D22" s="47"/>
      <c r="E22" s="37"/>
      <c r="F22" s="271"/>
      <c r="G22" s="200"/>
      <c r="H22" s="47"/>
      <c r="I22" s="47"/>
      <c r="J22" s="37"/>
      <c r="K22" s="38"/>
      <c r="L22" s="29"/>
      <c r="M22" s="29"/>
      <c r="N22" s="29"/>
      <c r="O22" s="29"/>
    </row>
    <row r="23" spans="2:15" s="80" customFormat="1" ht="18">
      <c r="B23" s="773" t="s">
        <v>167</v>
      </c>
      <c r="C23" s="773"/>
      <c r="D23" s="773"/>
      <c r="E23" s="773"/>
      <c r="F23" s="773"/>
      <c r="G23" s="773"/>
      <c r="H23" s="773"/>
      <c r="I23" s="773"/>
      <c r="J23" s="773"/>
      <c r="K23" s="773"/>
      <c r="L23" s="29"/>
      <c r="M23" s="29"/>
      <c r="N23" s="29"/>
      <c r="O23" s="29"/>
    </row>
    <row r="24" spans="2:11" ht="13.5" customHeight="1">
      <c r="B24" s="773" t="s">
        <v>434</v>
      </c>
      <c r="C24" s="773"/>
      <c r="D24" s="773"/>
      <c r="E24" s="773"/>
      <c r="F24" s="773"/>
      <c r="G24" s="773"/>
      <c r="H24" s="773"/>
      <c r="I24" s="773"/>
      <c r="J24" s="773"/>
      <c r="K24" s="773"/>
    </row>
    <row r="25" spans="2:11" ht="13.5" customHeight="1">
      <c r="B25" s="643" t="s">
        <v>168</v>
      </c>
      <c r="C25" s="644"/>
      <c r="D25" s="644"/>
      <c r="E25" s="644"/>
      <c r="F25" s="644"/>
      <c r="G25" s="644"/>
      <c r="H25" s="644"/>
      <c r="I25" s="644"/>
      <c r="J25" s="644"/>
      <c r="K25" s="644"/>
    </row>
    <row r="26" spans="2:6" ht="18">
      <c r="B26" s="774"/>
      <c r="C26" s="774"/>
      <c r="D26" s="774"/>
      <c r="E26" s="774"/>
      <c r="F26" s="774"/>
    </row>
    <row r="27" spans="2:11" ht="18">
      <c r="B27" s="605"/>
      <c r="C27" s="272"/>
      <c r="D27" s="272"/>
      <c r="E27" s="272"/>
      <c r="F27" s="272"/>
      <c r="G27" s="272"/>
      <c r="H27" s="272"/>
      <c r="I27" s="272"/>
      <c r="J27" s="272"/>
      <c r="K27" s="272"/>
    </row>
    <row r="28" spans="2:11" ht="18">
      <c r="B28" s="31"/>
      <c r="C28" s="272"/>
      <c r="D28" s="272"/>
      <c r="E28" s="272"/>
      <c r="F28" s="272"/>
      <c r="G28" s="272"/>
      <c r="H28" s="272"/>
      <c r="I28" s="272"/>
      <c r="J28" s="272"/>
      <c r="K28" s="272"/>
    </row>
    <row r="29" spans="2:11" ht="18">
      <c r="B29" s="31"/>
      <c r="C29" s="272"/>
      <c r="D29" s="272"/>
      <c r="E29" s="272"/>
      <c r="F29" s="272"/>
      <c r="G29" s="272"/>
      <c r="H29" s="272"/>
      <c r="I29" s="272"/>
      <c r="J29" s="272"/>
      <c r="K29" s="272"/>
    </row>
    <row r="30" spans="2:11" ht="18">
      <c r="B30" s="31"/>
      <c r="C30" s="272"/>
      <c r="D30" s="272"/>
      <c r="E30" s="272"/>
      <c r="F30" s="272"/>
      <c r="G30" s="272"/>
      <c r="H30" s="272"/>
      <c r="I30" s="272"/>
      <c r="J30" s="272"/>
      <c r="K30" s="272"/>
    </row>
    <row r="31" spans="2:11" ht="18">
      <c r="B31" s="34"/>
      <c r="C31" s="272"/>
      <c r="D31" s="272"/>
      <c r="E31" s="272"/>
      <c r="F31" s="272"/>
      <c r="G31" s="272"/>
      <c r="H31" s="272"/>
      <c r="I31" s="272"/>
      <c r="J31" s="272"/>
      <c r="K31" s="272"/>
    </row>
    <row r="32" spans="2:11" ht="18">
      <c r="B32" s="56"/>
      <c r="C32" s="272"/>
      <c r="D32" s="272"/>
      <c r="E32" s="272"/>
      <c r="F32" s="272"/>
      <c r="G32" s="272"/>
      <c r="H32" s="272"/>
      <c r="I32" s="272"/>
      <c r="J32" s="272"/>
      <c r="K32" s="272"/>
    </row>
    <row r="33" spans="2:11" ht="18">
      <c r="B33" s="56"/>
      <c r="C33" s="272"/>
      <c r="D33" s="272"/>
      <c r="E33" s="272"/>
      <c r="F33" s="272"/>
      <c r="G33" s="272"/>
      <c r="H33" s="272"/>
      <c r="I33" s="272"/>
      <c r="J33" s="272"/>
      <c r="K33" s="272"/>
    </row>
    <row r="34" spans="2:11" ht="18">
      <c r="B34" s="56"/>
      <c r="C34" s="272"/>
      <c r="D34" s="272"/>
      <c r="E34" s="272"/>
      <c r="F34" s="272"/>
      <c r="G34" s="272"/>
      <c r="H34" s="272"/>
      <c r="I34" s="272"/>
      <c r="J34" s="272"/>
      <c r="K34" s="272"/>
    </row>
    <row r="35" spans="2:11" ht="18">
      <c r="B35" s="56"/>
      <c r="C35" s="272"/>
      <c r="D35" s="272"/>
      <c r="E35" s="272"/>
      <c r="F35" s="272"/>
      <c r="G35" s="272"/>
      <c r="H35" s="272"/>
      <c r="I35" s="272"/>
      <c r="J35" s="272"/>
      <c r="K35" s="272"/>
    </row>
    <row r="36" spans="2:11" ht="18">
      <c r="B36" s="56"/>
      <c r="C36" s="272"/>
      <c r="D36" s="272"/>
      <c r="E36" s="272"/>
      <c r="F36" s="272"/>
      <c r="G36" s="272"/>
      <c r="H36" s="272"/>
      <c r="I36" s="272"/>
      <c r="J36" s="272"/>
      <c r="K36" s="272"/>
    </row>
    <row r="37" spans="2:11" ht="18">
      <c r="B37" s="71"/>
      <c r="C37" s="272"/>
      <c r="D37" s="272"/>
      <c r="E37" s="272"/>
      <c r="F37" s="272"/>
      <c r="G37" s="272"/>
      <c r="H37" s="272"/>
      <c r="I37" s="272"/>
      <c r="J37" s="272"/>
      <c r="K37" s="272"/>
    </row>
    <row r="38" spans="2:11" ht="18">
      <c r="B38" s="71"/>
      <c r="C38" s="272"/>
      <c r="D38" s="272"/>
      <c r="E38" s="272"/>
      <c r="F38" s="272"/>
      <c r="G38" s="272"/>
      <c r="H38" s="272"/>
      <c r="I38" s="272"/>
      <c r="J38" s="272"/>
      <c r="K38" s="272"/>
    </row>
    <row r="39" spans="2:11" ht="18">
      <c r="B39" s="72"/>
      <c r="C39" s="272"/>
      <c r="D39" s="272"/>
      <c r="E39" s="272"/>
      <c r="F39" s="272"/>
      <c r="G39" s="272"/>
      <c r="H39" s="272"/>
      <c r="I39" s="272"/>
      <c r="J39" s="272"/>
      <c r="K39" s="272"/>
    </row>
    <row r="40" spans="2:11" ht="18">
      <c r="B40" s="34"/>
      <c r="C40" s="272"/>
      <c r="D40" s="272"/>
      <c r="E40" s="272"/>
      <c r="F40" s="272"/>
      <c r="G40" s="272"/>
      <c r="H40" s="272"/>
      <c r="I40" s="272"/>
      <c r="J40" s="272"/>
      <c r="K40" s="272"/>
    </row>
    <row r="41" spans="2:6" ht="18">
      <c r="B41" s="72"/>
      <c r="C41" s="272"/>
      <c r="D41" s="47"/>
      <c r="E41" s="37"/>
      <c r="F41" s="38"/>
    </row>
    <row r="42" spans="2:6" ht="18">
      <c r="B42" s="56"/>
      <c r="C42" s="273"/>
      <c r="D42" s="274"/>
      <c r="E42" s="606"/>
      <c r="F42" s="606"/>
    </row>
    <row r="43" spans="2:6" ht="18">
      <c r="B43" s="275"/>
      <c r="C43" s="275"/>
      <c r="D43" s="275"/>
      <c r="E43" s="275"/>
      <c r="F43" s="275"/>
    </row>
    <row r="44" spans="2:6" ht="18">
      <c r="B44" s="771"/>
      <c r="C44" s="772"/>
      <c r="D44" s="772"/>
      <c r="E44" s="772"/>
      <c r="F44" s="772"/>
    </row>
  </sheetData>
  <sheetProtection/>
  <mergeCells count="6">
    <mergeCell ref="B3:K3"/>
    <mergeCell ref="B4:K4"/>
    <mergeCell ref="B44:F44"/>
    <mergeCell ref="B23:K23"/>
    <mergeCell ref="B24:K24"/>
    <mergeCell ref="B26:F26"/>
  </mergeCells>
  <hyperlinks>
    <hyperlink ref="A1" location="Index!A1" display="Index"/>
  </hyperlinks>
  <printOptions horizontalCentered="1" verticalCentered="1"/>
  <pageMargins left="0.75" right="0.75" top="1" bottom="1" header="0.5" footer="0.5"/>
  <pageSetup fitToHeight="1" fitToWidth="1" horizontalDpi="600" verticalDpi="600" orientation="landscape" r:id="rId1"/>
  <ignoredErrors>
    <ignoredError sqref="C8:J10" formulaRange="1"/>
  </ignoredErrors>
</worksheet>
</file>

<file path=xl/worksheets/sheet16.xml><?xml version="1.0" encoding="utf-8"?>
<worksheet xmlns="http://schemas.openxmlformats.org/spreadsheetml/2006/main" xmlns:r="http://schemas.openxmlformats.org/officeDocument/2006/relationships">
  <dimension ref="A1:V32"/>
  <sheetViews>
    <sheetView showGridLines="0" zoomScale="90" zoomScaleNormal="90" zoomScalePageLayoutView="0" workbookViewId="0" topLeftCell="A1">
      <selection activeCell="B3" sqref="B3:K19"/>
    </sheetView>
  </sheetViews>
  <sheetFormatPr defaultColWidth="9.140625" defaultRowHeight="12.75" outlineLevelCol="1"/>
  <cols>
    <col min="1" max="1" width="9.140625" style="80" customWidth="1"/>
    <col min="2" max="2" width="36.57421875" style="80" bestFit="1" customWidth="1"/>
    <col min="3" max="4" width="9.140625" style="80" customWidth="1"/>
    <col min="5" max="5" width="9.8515625" style="80" bestFit="1" customWidth="1"/>
    <col min="6" max="6" width="8.140625" style="80" bestFit="1" customWidth="1"/>
    <col min="7" max="7" width="1.421875" style="80" customWidth="1" outlineLevel="1"/>
    <col min="8" max="8" width="9.00390625" style="80" customWidth="1" outlineLevel="1"/>
    <col min="9" max="9" width="9.421875" style="80" customWidth="1" outlineLevel="1"/>
    <col min="10" max="10" width="9.57421875" style="80" customWidth="1" outlineLevel="1"/>
    <col min="11" max="11" width="7.28125" style="80" customWidth="1" outlineLevel="1"/>
    <col min="12" max="16384" width="9.140625" style="80" customWidth="1"/>
  </cols>
  <sheetData>
    <row r="1" s="28" customFormat="1" ht="18">
      <c r="A1" s="739" t="s">
        <v>33</v>
      </c>
    </row>
    <row r="2" s="28" customFormat="1" ht="18"/>
    <row r="3" spans="2:11" ht="18">
      <c r="B3" s="770" t="s">
        <v>34</v>
      </c>
      <c r="C3" s="770"/>
      <c r="D3" s="770"/>
      <c r="E3" s="770"/>
      <c r="F3" s="770"/>
      <c r="G3" s="770"/>
      <c r="H3" s="770"/>
      <c r="I3" s="770"/>
      <c r="J3" s="770"/>
      <c r="K3" s="770"/>
    </row>
    <row r="4" spans="2:11" ht="18.75">
      <c r="B4" s="770" t="s">
        <v>169</v>
      </c>
      <c r="C4" s="770"/>
      <c r="D4" s="770"/>
      <c r="E4" s="770"/>
      <c r="F4" s="770"/>
      <c r="G4" s="770"/>
      <c r="H4" s="770"/>
      <c r="I4" s="770"/>
      <c r="J4" s="770"/>
      <c r="K4" s="770"/>
    </row>
    <row r="5" spans="2:6" ht="12" customHeight="1">
      <c r="B5" s="258"/>
      <c r="C5" s="276"/>
      <c r="D5" s="276"/>
      <c r="E5" s="276"/>
      <c r="F5" s="276"/>
    </row>
    <row r="6" spans="2:15" ht="18">
      <c r="B6" s="77"/>
      <c r="C6" s="622" t="str">
        <f>1!C6</f>
        <v>Third quarter (Jul.-Sep.)</v>
      </c>
      <c r="D6" s="623"/>
      <c r="E6" s="645"/>
      <c r="F6" s="645"/>
      <c r="G6" s="68"/>
      <c r="H6" s="778" t="str">
        <f>1!H6</f>
        <v>Nine months ending Sep. 30,</v>
      </c>
      <c r="I6" s="778"/>
      <c r="J6" s="778"/>
      <c r="K6" s="778"/>
      <c r="L6" s="33"/>
      <c r="M6" s="173"/>
      <c r="N6" s="173"/>
      <c r="O6" s="173"/>
    </row>
    <row r="7" spans="2:15" ht="22.5" customHeight="1">
      <c r="B7" s="31"/>
      <c r="C7" s="625" t="str">
        <f>1!C7</f>
        <v>2020</v>
      </c>
      <c r="D7" s="625" t="str">
        <f>1!D7</f>
        <v>2021</v>
      </c>
      <c r="E7" s="626" t="s">
        <v>36</v>
      </c>
      <c r="F7" s="626"/>
      <c r="G7" s="69"/>
      <c r="H7" s="702" t="str">
        <f>1!H7</f>
        <v>2020</v>
      </c>
      <c r="I7" s="702" t="str">
        <f>1!I7</f>
        <v>2021</v>
      </c>
      <c r="J7" s="703" t="s">
        <v>36</v>
      </c>
      <c r="K7" s="703"/>
      <c r="L7" s="274"/>
      <c r="M7" s="274"/>
      <c r="N7" s="775"/>
      <c r="O7" s="775"/>
    </row>
    <row r="8" spans="2:22" ht="18" customHeight="1">
      <c r="B8" s="34" t="s">
        <v>170</v>
      </c>
      <c r="C8" s="47">
        <v>901.899387815328</v>
      </c>
      <c r="D8" s="47">
        <v>914.568573163421</v>
      </c>
      <c r="E8" s="165">
        <v>0.01404722690718474</v>
      </c>
      <c r="F8" s="157">
        <v>12.669185348092924</v>
      </c>
      <c r="G8" s="158"/>
      <c r="H8" s="47">
        <v>843.674948562044</v>
      </c>
      <c r="I8" s="47">
        <v>940.741555578911</v>
      </c>
      <c r="J8" s="165">
        <v>0.11505213848331852</v>
      </c>
      <c r="K8" s="157">
        <v>97.0666070168669</v>
      </c>
      <c r="L8" s="47"/>
      <c r="M8" s="47"/>
      <c r="N8" s="47"/>
      <c r="O8" s="47"/>
      <c r="P8" s="47"/>
      <c r="Q8" s="47"/>
      <c r="R8" s="47"/>
      <c r="S8" s="47"/>
      <c r="T8" s="47"/>
      <c r="U8" s="47"/>
      <c r="V8" s="47"/>
    </row>
    <row r="9" spans="2:22" ht="18">
      <c r="B9" s="34" t="s">
        <v>158</v>
      </c>
      <c r="C9" s="47">
        <f>SUM(C10:C16)</f>
        <v>542.944022137674</v>
      </c>
      <c r="D9" s="47">
        <f>SUM(D10:D16)</f>
        <v>553.2694783229781</v>
      </c>
      <c r="E9" s="165">
        <v>0.019017533602544878</v>
      </c>
      <c r="F9" s="157">
        <v>10.32545618530412</v>
      </c>
      <c r="G9" s="158"/>
      <c r="H9" s="47">
        <f>SUM(H10:H16)</f>
        <v>582.2170256713575</v>
      </c>
      <c r="I9" s="47">
        <f>SUM(I10:I16)</f>
        <v>535.1438940442938</v>
      </c>
      <c r="J9" s="165">
        <v>-0.08085152022612785</v>
      </c>
      <c r="K9" s="157">
        <v>-47.07313162706373</v>
      </c>
      <c r="L9" s="47"/>
      <c r="M9" s="47"/>
      <c r="N9" s="47"/>
      <c r="O9" s="47"/>
      <c r="P9" s="47"/>
      <c r="Q9" s="47"/>
      <c r="R9" s="47"/>
      <c r="S9" s="47"/>
      <c r="T9" s="47"/>
      <c r="U9" s="47"/>
      <c r="V9" s="47"/>
    </row>
    <row r="10" spans="2:22" ht="18">
      <c r="B10" s="71" t="s">
        <v>115</v>
      </c>
      <c r="C10" s="255">
        <v>390.486907</v>
      </c>
      <c r="D10" s="255">
        <v>340.909766</v>
      </c>
      <c r="E10" s="66">
        <v>-0.12696236445131304</v>
      </c>
      <c r="F10" s="162">
        <v>-49.57714099999998</v>
      </c>
      <c r="G10" s="158"/>
      <c r="H10" s="255">
        <v>384.86508110219</v>
      </c>
      <c r="I10" s="255">
        <v>335.576883556777</v>
      </c>
      <c r="J10" s="66">
        <v>-0.12806617166789924</v>
      </c>
      <c r="K10" s="162">
        <v>-49.28819754541303</v>
      </c>
      <c r="L10" s="47"/>
      <c r="M10" s="47"/>
      <c r="N10" s="47"/>
      <c r="O10" s="47"/>
      <c r="P10" s="47"/>
      <c r="Q10" s="47"/>
      <c r="R10" s="47"/>
      <c r="S10" s="47"/>
      <c r="T10" s="47"/>
      <c r="U10" s="47"/>
      <c r="V10" s="47"/>
    </row>
    <row r="11" spans="2:22" ht="18">
      <c r="B11" s="71" t="s">
        <v>116</v>
      </c>
      <c r="C11" s="255">
        <v>2.773891</v>
      </c>
      <c r="D11" s="255">
        <v>0</v>
      </c>
      <c r="E11" s="66">
        <v>-1</v>
      </c>
      <c r="F11" s="162">
        <v>-2.773891</v>
      </c>
      <c r="G11" s="158"/>
      <c r="H11" s="255">
        <v>5.47200181021898</v>
      </c>
      <c r="I11" s="255">
        <v>0</v>
      </c>
      <c r="J11" s="66">
        <v>-1</v>
      </c>
      <c r="K11" s="162">
        <v>-5.47200181021898</v>
      </c>
      <c r="L11" s="47"/>
      <c r="M11" s="47"/>
      <c r="N11" s="47"/>
      <c r="O11" s="47"/>
      <c r="P11" s="47"/>
      <c r="Q11" s="47"/>
      <c r="R11" s="47"/>
      <c r="S11" s="47"/>
      <c r="T11" s="47"/>
      <c r="U11" s="47"/>
      <c r="V11" s="47"/>
    </row>
    <row r="12" spans="2:22" ht="18">
      <c r="B12" s="71" t="s">
        <v>117</v>
      </c>
      <c r="C12" s="255">
        <v>95.115228</v>
      </c>
      <c r="D12" s="255">
        <v>99.691032</v>
      </c>
      <c r="E12" s="66">
        <v>0.0481080064277406</v>
      </c>
      <c r="F12" s="162">
        <v>4.575804000000005</v>
      </c>
      <c r="G12" s="158"/>
      <c r="H12" s="255">
        <v>114.669232277372</v>
      </c>
      <c r="I12" s="255">
        <v>105.876261802198</v>
      </c>
      <c r="J12" s="66">
        <v>-0.07668116634726208</v>
      </c>
      <c r="K12" s="162">
        <v>-8.792970475174002</v>
      </c>
      <c r="L12" s="47"/>
      <c r="M12" s="47"/>
      <c r="N12" s="47"/>
      <c r="O12" s="47"/>
      <c r="P12" s="47"/>
      <c r="Q12" s="47"/>
      <c r="R12" s="47"/>
      <c r="S12" s="47"/>
      <c r="T12" s="47"/>
      <c r="U12" s="47"/>
      <c r="V12" s="47"/>
    </row>
    <row r="13" spans="2:22" ht="16.5" customHeight="1">
      <c r="B13" s="267" t="s">
        <v>159</v>
      </c>
      <c r="C13" s="255">
        <v>41.027212137674</v>
      </c>
      <c r="D13" s="255">
        <v>70.3924033229782</v>
      </c>
      <c r="E13" s="66">
        <v>0.7157491249165104</v>
      </c>
      <c r="F13" s="162">
        <v>29.365191185304198</v>
      </c>
      <c r="G13" s="158"/>
      <c r="H13" s="255">
        <v>45.2821157662482</v>
      </c>
      <c r="I13" s="255">
        <v>61.8597153776264</v>
      </c>
      <c r="J13" s="66">
        <v>0.36609595931766514</v>
      </c>
      <c r="K13" s="162">
        <v>16.577599611378204</v>
      </c>
      <c r="L13" s="47"/>
      <c r="M13" s="47"/>
      <c r="N13" s="47"/>
      <c r="O13" s="47"/>
      <c r="P13" s="47"/>
      <c r="Q13" s="47"/>
      <c r="R13" s="47"/>
      <c r="S13" s="47"/>
      <c r="T13" s="47"/>
      <c r="U13" s="47"/>
      <c r="V13" s="47"/>
    </row>
    <row r="14" spans="2:22" ht="18">
      <c r="B14" s="71" t="s">
        <v>160</v>
      </c>
      <c r="C14" s="255">
        <v>13.085772</v>
      </c>
      <c r="D14" s="255">
        <v>41.837457</v>
      </c>
      <c r="E14" s="66">
        <v>2.197171477540645</v>
      </c>
      <c r="F14" s="162">
        <v>28.751685000000002</v>
      </c>
      <c r="G14" s="158"/>
      <c r="H14" s="255">
        <v>23.6523612116788</v>
      </c>
      <c r="I14" s="255">
        <v>28.2979854615385</v>
      </c>
      <c r="J14" s="66">
        <v>0.19641270519603893</v>
      </c>
      <c r="K14" s="162">
        <v>4.645624249859697</v>
      </c>
      <c r="L14" s="47"/>
      <c r="M14" s="47"/>
      <c r="N14" s="47"/>
      <c r="O14" s="47"/>
      <c r="P14" s="47"/>
      <c r="Q14" s="47"/>
      <c r="R14" s="47"/>
      <c r="S14" s="47"/>
      <c r="T14" s="47"/>
      <c r="U14" s="47"/>
      <c r="V14" s="47"/>
    </row>
    <row r="15" spans="2:22" ht="18">
      <c r="B15" s="71" t="s">
        <v>166</v>
      </c>
      <c r="C15" s="255">
        <v>0</v>
      </c>
      <c r="D15" s="255">
        <v>0</v>
      </c>
      <c r="E15" s="66" t="s">
        <v>464</v>
      </c>
      <c r="F15" s="162">
        <v>0</v>
      </c>
      <c r="G15" s="158"/>
      <c r="H15" s="255">
        <v>7.86410209854015</v>
      </c>
      <c r="I15" s="255">
        <v>3.06167043956044</v>
      </c>
      <c r="J15" s="66">
        <v>-0.6106776843437991</v>
      </c>
      <c r="K15" s="162">
        <v>-4.80243165897971</v>
      </c>
      <c r="L15" s="47"/>
      <c r="M15" s="47"/>
      <c r="N15" s="47"/>
      <c r="O15" s="47"/>
      <c r="P15" s="47"/>
      <c r="Q15" s="47"/>
      <c r="R15" s="47"/>
      <c r="S15" s="47"/>
      <c r="T15" s="47"/>
      <c r="U15" s="47"/>
      <c r="V15" s="47"/>
    </row>
    <row r="16" spans="2:22" ht="18">
      <c r="B16" s="71" t="s">
        <v>149</v>
      </c>
      <c r="C16" s="268">
        <v>0.455012</v>
      </c>
      <c r="D16" s="268">
        <v>0.43882</v>
      </c>
      <c r="E16" s="43">
        <v>-0.035585874658250805</v>
      </c>
      <c r="F16" s="571">
        <v>-0.01619200000000004</v>
      </c>
      <c r="G16" s="158"/>
      <c r="H16" s="570">
        <v>0.412131405109489</v>
      </c>
      <c r="I16" s="570">
        <v>0.471377406593407</v>
      </c>
      <c r="J16" s="43">
        <v>0.14375512457775064</v>
      </c>
      <c r="K16" s="164">
        <v>0.05924600148391801</v>
      </c>
      <c r="L16" s="47"/>
      <c r="M16" s="47"/>
      <c r="N16" s="47"/>
      <c r="O16" s="47"/>
      <c r="P16" s="47"/>
      <c r="Q16" s="47"/>
      <c r="R16" s="47"/>
      <c r="S16" s="47"/>
      <c r="T16" s="47"/>
      <c r="U16" s="47"/>
      <c r="V16" s="47"/>
    </row>
    <row r="17" spans="2:22" ht="18">
      <c r="B17" s="72" t="s">
        <v>49</v>
      </c>
      <c r="C17" s="47">
        <v>67.549866</v>
      </c>
      <c r="D17" s="47">
        <v>85.672454</v>
      </c>
      <c r="E17" s="165">
        <v>0.26828458845499426</v>
      </c>
      <c r="F17" s="157">
        <v>18.122588000000007</v>
      </c>
      <c r="G17" s="158"/>
      <c r="H17" s="47">
        <v>431.107004</v>
      </c>
      <c r="I17" s="47">
        <v>296.759979</v>
      </c>
      <c r="J17" s="165">
        <v>-0.3116326660283163</v>
      </c>
      <c r="K17" s="157">
        <v>-134.34702500000003</v>
      </c>
      <c r="L17" s="47"/>
      <c r="M17" s="47"/>
      <c r="N17" s="47"/>
      <c r="O17" s="47"/>
      <c r="P17" s="47"/>
      <c r="Q17" s="47"/>
      <c r="R17" s="47"/>
      <c r="S17" s="47"/>
      <c r="T17" s="47"/>
      <c r="U17" s="47"/>
      <c r="V17" s="47"/>
    </row>
    <row r="18" spans="2:21" ht="12" customHeight="1">
      <c r="B18" s="771"/>
      <c r="C18" s="771"/>
      <c r="D18" s="771"/>
      <c r="E18" s="771"/>
      <c r="F18" s="771"/>
      <c r="M18" s="47"/>
      <c r="N18" s="47"/>
      <c r="O18" s="47"/>
      <c r="P18" s="47"/>
      <c r="Q18" s="47"/>
      <c r="R18" s="47"/>
      <c r="S18" s="47"/>
      <c r="T18" s="47"/>
      <c r="U18" s="47"/>
    </row>
    <row r="19" spans="1:21" s="174" customFormat="1" ht="34.5" customHeight="1">
      <c r="A19" s="279"/>
      <c r="B19" s="752" t="s">
        <v>171</v>
      </c>
      <c r="C19" s="752"/>
      <c r="D19" s="752"/>
      <c r="E19" s="752"/>
      <c r="F19" s="752"/>
      <c r="G19" s="752"/>
      <c r="H19" s="752"/>
      <c r="I19" s="752"/>
      <c r="J19" s="752"/>
      <c r="K19" s="752"/>
      <c r="M19" s="47"/>
      <c r="N19" s="47"/>
      <c r="O19" s="47"/>
      <c r="P19" s="47"/>
      <c r="Q19" s="47"/>
      <c r="R19" s="47"/>
      <c r="S19" s="47"/>
      <c r="T19" s="47"/>
      <c r="U19" s="47"/>
    </row>
    <row r="20" spans="2:6" s="29" customFormat="1" ht="18">
      <c r="B20" s="777"/>
      <c r="C20" s="777"/>
      <c r="D20" s="777"/>
      <c r="E20" s="777"/>
      <c r="F20" s="777"/>
    </row>
    <row r="21" spans="2:11" s="29" customFormat="1" ht="18">
      <c r="B21" s="173"/>
      <c r="C21" s="255"/>
      <c r="D21" s="255"/>
      <c r="E21" s="255"/>
      <c r="F21" s="255"/>
      <c r="G21" s="255"/>
      <c r="H21" s="255"/>
      <c r="I21" s="255"/>
      <c r="J21" s="255"/>
      <c r="K21" s="255"/>
    </row>
    <row r="22" spans="2:11" s="29" customFormat="1" ht="18">
      <c r="B22" s="31"/>
      <c r="C22" s="255"/>
      <c r="D22" s="255"/>
      <c r="E22" s="255"/>
      <c r="F22" s="255"/>
      <c r="G22" s="255"/>
      <c r="H22" s="255"/>
      <c r="I22" s="255"/>
      <c r="J22" s="255"/>
      <c r="K22" s="255"/>
    </row>
    <row r="23" spans="2:11" s="29" customFormat="1" ht="18">
      <c r="B23" s="31"/>
      <c r="C23" s="255"/>
      <c r="D23" s="255"/>
      <c r="E23" s="255"/>
      <c r="F23" s="255"/>
      <c r="G23" s="255"/>
      <c r="H23" s="255"/>
      <c r="I23" s="255"/>
      <c r="J23" s="255"/>
      <c r="K23" s="255"/>
    </row>
    <row r="24" spans="2:11" s="29" customFormat="1" ht="18">
      <c r="B24" s="31"/>
      <c r="C24" s="255"/>
      <c r="D24" s="255"/>
      <c r="E24" s="255"/>
      <c r="F24" s="255"/>
      <c r="G24" s="255"/>
      <c r="H24" s="255"/>
      <c r="I24" s="255"/>
      <c r="J24" s="255"/>
      <c r="K24" s="255"/>
    </row>
    <row r="25" spans="2:11" s="29" customFormat="1" ht="18">
      <c r="B25" s="34"/>
      <c r="C25" s="255"/>
      <c r="D25" s="255"/>
      <c r="E25" s="255"/>
      <c r="F25" s="255"/>
      <c r="G25" s="255"/>
      <c r="H25" s="255"/>
      <c r="I25" s="255"/>
      <c r="J25" s="255"/>
      <c r="K25" s="255"/>
    </row>
    <row r="26" spans="2:11" s="29" customFormat="1" ht="18">
      <c r="B26" s="34"/>
      <c r="C26" s="255"/>
      <c r="D26" s="255"/>
      <c r="E26" s="255"/>
      <c r="F26" s="255"/>
      <c r="G26" s="255"/>
      <c r="H26" s="255"/>
      <c r="I26" s="255"/>
      <c r="J26" s="255"/>
      <c r="K26" s="255"/>
    </row>
    <row r="27" spans="2:11" s="29" customFormat="1" ht="18">
      <c r="B27" s="71"/>
      <c r="C27" s="255"/>
      <c r="D27" s="255"/>
      <c r="E27" s="255"/>
      <c r="F27" s="255"/>
      <c r="G27" s="255"/>
      <c r="H27" s="255"/>
      <c r="I27" s="255"/>
      <c r="J27" s="255"/>
      <c r="K27" s="255"/>
    </row>
    <row r="28" spans="2:11" s="29" customFormat="1" ht="18">
      <c r="B28" s="71"/>
      <c r="C28" s="255"/>
      <c r="D28" s="255"/>
      <c r="E28" s="255"/>
      <c r="F28" s="255"/>
      <c r="G28" s="255"/>
      <c r="H28" s="255"/>
      <c r="I28" s="255"/>
      <c r="J28" s="255"/>
      <c r="K28" s="255"/>
    </row>
    <row r="29" spans="2:11" s="29" customFormat="1" ht="18">
      <c r="B29" s="72"/>
      <c r="C29" s="255"/>
      <c r="D29" s="255"/>
      <c r="E29" s="255"/>
      <c r="F29" s="255"/>
      <c r="G29" s="255"/>
      <c r="H29" s="255"/>
      <c r="I29" s="255"/>
      <c r="J29" s="255"/>
      <c r="K29" s="255"/>
    </row>
    <row r="30" spans="2:11" s="29" customFormat="1" ht="18">
      <c r="B30" s="31"/>
      <c r="C30" s="255"/>
      <c r="D30" s="255"/>
      <c r="E30" s="255"/>
      <c r="F30" s="255"/>
      <c r="G30" s="255"/>
      <c r="H30" s="255"/>
      <c r="I30" s="255"/>
      <c r="J30" s="255"/>
      <c r="K30" s="255"/>
    </row>
    <row r="31" spans="2:6" ht="18">
      <c r="B31" s="776"/>
      <c r="C31" s="776"/>
      <c r="D31" s="776"/>
      <c r="E31" s="776"/>
      <c r="F31" s="776"/>
    </row>
    <row r="32" spans="2:6" ht="18">
      <c r="B32" s="771"/>
      <c r="C32" s="771"/>
      <c r="D32" s="771"/>
      <c r="E32" s="771"/>
      <c r="F32" s="771"/>
    </row>
  </sheetData>
  <sheetProtection/>
  <mergeCells count="9">
    <mergeCell ref="N7:O7"/>
    <mergeCell ref="B31:F31"/>
    <mergeCell ref="B32:F32"/>
    <mergeCell ref="B20:F20"/>
    <mergeCell ref="B3:K3"/>
    <mergeCell ref="B4:K4"/>
    <mergeCell ref="B18:F18"/>
    <mergeCell ref="B19:K19"/>
    <mergeCell ref="H6:K6"/>
  </mergeCells>
  <hyperlinks>
    <hyperlink ref="A1" location="Index!A1" display="Index"/>
  </hyperlinks>
  <printOptions/>
  <pageMargins left="0.7" right="0.7" top="0.75" bottom="0.75" header="0.3" footer="0.3"/>
  <pageSetup horizontalDpi="600" verticalDpi="600" orientation="portrait" scale="89" r:id="rId1"/>
  <ignoredErrors>
    <ignoredError sqref="C9:K11" formulaRange="1"/>
  </ignoredErrors>
</worksheet>
</file>

<file path=xl/worksheets/sheet17.xml><?xml version="1.0" encoding="utf-8"?>
<worksheet xmlns="http://schemas.openxmlformats.org/spreadsheetml/2006/main" xmlns:r="http://schemas.openxmlformats.org/officeDocument/2006/relationships">
  <dimension ref="A1:U40"/>
  <sheetViews>
    <sheetView showGridLines="0" zoomScale="85" zoomScaleNormal="85" zoomScalePageLayoutView="0" workbookViewId="0" topLeftCell="A1">
      <selection activeCell="B3" sqref="B3:K21"/>
    </sheetView>
  </sheetViews>
  <sheetFormatPr defaultColWidth="9.140625" defaultRowHeight="12.75" outlineLevelCol="1"/>
  <cols>
    <col min="1" max="1" width="9.28125" style="29" bestFit="1" customWidth="1"/>
    <col min="2" max="2" width="42.140625" style="29" customWidth="1"/>
    <col min="3" max="3" width="13.00390625" style="29" customWidth="1"/>
    <col min="4" max="4" width="14.421875" style="29" customWidth="1"/>
    <col min="5" max="5" width="9.28125" style="29" bestFit="1" customWidth="1"/>
    <col min="6" max="6" width="11.28125" style="29" bestFit="1" customWidth="1"/>
    <col min="7" max="7" width="2.7109375" style="29" customWidth="1" outlineLevel="1"/>
    <col min="8" max="8" width="12.8515625" style="29" customWidth="1" outlineLevel="1"/>
    <col min="9" max="9" width="12.57421875" style="29" customWidth="1" outlineLevel="1"/>
    <col min="10" max="10" width="10.421875" style="29" customWidth="1" outlineLevel="1"/>
    <col min="11" max="11" width="10.140625" style="29" customWidth="1" outlineLevel="1"/>
    <col min="12" max="16384" width="9.140625" style="29" customWidth="1"/>
  </cols>
  <sheetData>
    <row r="1" s="27" customFormat="1" ht="18">
      <c r="A1" s="739" t="s">
        <v>33</v>
      </c>
    </row>
    <row r="2" s="27" customFormat="1" ht="18"/>
    <row r="3" spans="2:11" ht="18">
      <c r="B3" s="768" t="s">
        <v>34</v>
      </c>
      <c r="C3" s="768"/>
      <c r="D3" s="768"/>
      <c r="E3" s="768"/>
      <c r="F3" s="768"/>
      <c r="G3" s="768"/>
      <c r="H3" s="768"/>
      <c r="I3" s="768"/>
      <c r="J3" s="768"/>
      <c r="K3" s="768"/>
    </row>
    <row r="4" spans="2:11" ht="18">
      <c r="B4" s="768" t="s">
        <v>16</v>
      </c>
      <c r="C4" s="768"/>
      <c r="D4" s="768"/>
      <c r="E4" s="768"/>
      <c r="F4" s="768"/>
      <c r="G4" s="768"/>
      <c r="H4" s="768"/>
      <c r="I4" s="768"/>
      <c r="J4" s="768"/>
      <c r="K4" s="768"/>
    </row>
    <row r="5" spans="2:6" ht="12" customHeight="1">
      <c r="B5" s="173"/>
      <c r="C5" s="33"/>
      <c r="D5" s="33"/>
      <c r="E5" s="33"/>
      <c r="F5" s="33"/>
    </row>
    <row r="6" spans="1:11" ht="18">
      <c r="A6" s="70"/>
      <c r="B6" s="31"/>
      <c r="C6" s="646" t="str">
        <f>1!C6</f>
        <v>Third quarter (Jul.-Sep.)</v>
      </c>
      <c r="D6" s="647"/>
      <c r="E6" s="624"/>
      <c r="F6" s="624"/>
      <c r="G6" s="305"/>
      <c r="H6" s="717" t="str">
        <f>1!H6</f>
        <v>Nine months ending Sep. 30,</v>
      </c>
      <c r="I6" s="718"/>
      <c r="J6" s="718"/>
      <c r="K6" s="718"/>
    </row>
    <row r="7" spans="1:11" ht="18">
      <c r="A7" s="33"/>
      <c r="B7" s="282"/>
      <c r="C7" s="648" t="str">
        <f>1!H7</f>
        <v>2020</v>
      </c>
      <c r="D7" s="648" t="str">
        <f>1!I7</f>
        <v>2021</v>
      </c>
      <c r="E7" s="649" t="s">
        <v>36</v>
      </c>
      <c r="F7" s="649"/>
      <c r="G7" s="306"/>
      <c r="H7" s="714" t="str">
        <f>C7</f>
        <v>2020</v>
      </c>
      <c r="I7" s="714" t="str">
        <f>D7</f>
        <v>2021</v>
      </c>
      <c r="J7" s="719" t="s">
        <v>36</v>
      </c>
      <c r="K7" s="719"/>
    </row>
    <row r="8" spans="1:21" s="40" customFormat="1" ht="15" customHeight="1">
      <c r="A8" s="34"/>
      <c r="B8" s="299" t="s">
        <v>172</v>
      </c>
      <c r="C8" s="601">
        <v>38.0271991167095</v>
      </c>
      <c r="D8" s="601">
        <v>66.6884870901925</v>
      </c>
      <c r="E8" s="125">
        <v>0.753704943809258</v>
      </c>
      <c r="F8" s="602">
        <v>28.661287973483</v>
      </c>
      <c r="G8" s="193"/>
      <c r="H8" s="277">
        <v>34.0168959773712</v>
      </c>
      <c r="I8" s="277">
        <v>62.7491440480001</v>
      </c>
      <c r="J8" s="43">
        <v>0.8446463807203994</v>
      </c>
      <c r="K8" s="278">
        <v>28.7322480706289</v>
      </c>
      <c r="L8" s="284"/>
      <c r="M8" s="284"/>
      <c r="N8" s="284"/>
      <c r="O8" s="284"/>
      <c r="P8" s="284"/>
      <c r="Q8" s="284"/>
      <c r="R8" s="284"/>
      <c r="S8" s="284"/>
      <c r="T8" s="284"/>
      <c r="U8" s="284"/>
    </row>
    <row r="9" spans="1:21" s="40" customFormat="1" ht="15" customHeight="1">
      <c r="A9" s="34"/>
      <c r="B9" s="299" t="s">
        <v>173</v>
      </c>
      <c r="C9" s="601">
        <v>117.56757575757574</v>
      </c>
      <c r="D9" s="601">
        <v>218.51954545454544</v>
      </c>
      <c r="E9" s="125">
        <v>0.8586718663412145</v>
      </c>
      <c r="F9" s="602">
        <v>100.9519696969697</v>
      </c>
      <c r="G9" s="193"/>
      <c r="H9" s="277">
        <v>110.78617346938779</v>
      </c>
      <c r="I9" s="277">
        <v>198.6055897435897</v>
      </c>
      <c r="J9" s="43">
        <v>0.7926929284047164</v>
      </c>
      <c r="K9" s="278">
        <v>87.8194162742019</v>
      </c>
      <c r="L9" s="284"/>
      <c r="M9" s="284"/>
      <c r="N9" s="284"/>
      <c r="O9" s="284"/>
      <c r="P9" s="284"/>
      <c r="Q9" s="284"/>
      <c r="R9" s="284"/>
      <c r="S9" s="284"/>
      <c r="T9" s="284"/>
      <c r="U9" s="284"/>
    </row>
    <row r="10" spans="1:21" s="40" customFormat="1" ht="15" customHeight="1">
      <c r="A10" s="34"/>
      <c r="B10" s="299" t="s">
        <v>174</v>
      </c>
      <c r="C10" s="601">
        <v>8.243029878815841</v>
      </c>
      <c r="D10" s="601">
        <v>13.693311471762096</v>
      </c>
      <c r="E10" s="125">
        <v>0.6611988156142918</v>
      </c>
      <c r="F10" s="603">
        <v>5.450281592946254</v>
      </c>
      <c r="G10" s="193"/>
      <c r="H10" s="277">
        <v>7.3031028528209045</v>
      </c>
      <c r="I10" s="277">
        <v>12.18470165494279</v>
      </c>
      <c r="J10" s="43">
        <v>0.6684280504465734</v>
      </c>
      <c r="K10" s="285">
        <v>4.881598802121886</v>
      </c>
      <c r="L10" s="284"/>
      <c r="M10" s="284"/>
      <c r="N10" s="284"/>
      <c r="O10" s="284"/>
      <c r="P10" s="284"/>
      <c r="Q10" s="284"/>
      <c r="R10" s="284"/>
      <c r="S10" s="284"/>
      <c r="T10" s="284"/>
      <c r="U10" s="284"/>
    </row>
    <row r="11" spans="1:21" ht="15" customHeight="1">
      <c r="A11" s="33"/>
      <c r="B11" s="299" t="s">
        <v>175</v>
      </c>
      <c r="C11" s="601">
        <v>5.913447857142856</v>
      </c>
      <c r="D11" s="601">
        <v>11.949754285714288</v>
      </c>
      <c r="E11" s="125">
        <v>1.0207761316911208</v>
      </c>
      <c r="F11" s="602">
        <v>6.036306428571432</v>
      </c>
      <c r="G11" s="193"/>
      <c r="H11" s="277">
        <v>5.008722380952382</v>
      </c>
      <c r="I11" s="277">
        <v>10.149391666666665</v>
      </c>
      <c r="J11" s="43">
        <v>1.0263434254738653</v>
      </c>
      <c r="K11" s="286">
        <v>5.140669285714282</v>
      </c>
      <c r="L11" s="284"/>
      <c r="M11" s="284"/>
      <c r="N11" s="284"/>
      <c r="O11" s="284"/>
      <c r="P11" s="284"/>
      <c r="Q11" s="284"/>
      <c r="R11" s="284"/>
      <c r="S11" s="284"/>
      <c r="T11" s="284"/>
      <c r="U11" s="284"/>
    </row>
    <row r="12" spans="2:21" s="55" customFormat="1" ht="15" customHeight="1">
      <c r="B12" s="299" t="s">
        <v>176</v>
      </c>
      <c r="C12" s="601">
        <v>1.9629999999999999</v>
      </c>
      <c r="D12" s="601">
        <v>4.312522727272729</v>
      </c>
      <c r="E12" s="125">
        <v>1.196904089288196</v>
      </c>
      <c r="F12" s="602">
        <v>2.3495227272727286</v>
      </c>
      <c r="G12" s="287"/>
      <c r="H12" s="288">
        <v>1.8602040816326524</v>
      </c>
      <c r="I12" s="277">
        <v>3.542069230769229</v>
      </c>
      <c r="J12" s="43">
        <v>0.9041293725473647</v>
      </c>
      <c r="K12" s="278">
        <v>1.6818651491365768</v>
      </c>
      <c r="L12" s="284"/>
      <c r="M12" s="284"/>
      <c r="N12" s="284"/>
      <c r="O12" s="284"/>
      <c r="P12" s="284"/>
      <c r="Q12" s="284"/>
      <c r="R12" s="284"/>
      <c r="S12" s="284"/>
      <c r="T12" s="284"/>
      <c r="U12" s="284"/>
    </row>
    <row r="13" spans="2:21" s="55" customFormat="1" ht="18">
      <c r="B13" s="289"/>
      <c r="C13" s="290"/>
      <c r="D13" s="290"/>
      <c r="E13" s="194"/>
      <c r="F13" s="291"/>
      <c r="G13" s="292"/>
      <c r="H13" s="293"/>
      <c r="I13" s="290"/>
      <c r="J13" s="194"/>
      <c r="K13" s="291"/>
      <c r="L13" s="284"/>
      <c r="M13" s="284"/>
      <c r="N13" s="284"/>
      <c r="O13" s="284"/>
      <c r="P13" s="284"/>
      <c r="Q13" s="284"/>
      <c r="R13" s="284"/>
      <c r="S13" s="284"/>
      <c r="T13" s="284"/>
      <c r="U13" s="284"/>
    </row>
    <row r="14" spans="2:21" s="55" customFormat="1" ht="18">
      <c r="B14" s="283"/>
      <c r="C14" s="736" t="str">
        <f>C6</f>
        <v>Third quarter (Jul.-Sep.)</v>
      </c>
      <c r="D14" s="736"/>
      <c r="E14" s="736"/>
      <c r="F14" s="736"/>
      <c r="G14" s="193"/>
      <c r="H14" s="712" t="str">
        <f>H6</f>
        <v>Nine months ending Sep. 30,</v>
      </c>
      <c r="I14" s="712"/>
      <c r="J14" s="712"/>
      <c r="K14" s="712"/>
      <c r="L14" s="284"/>
      <c r="M14" s="284"/>
      <c r="N14" s="284"/>
      <c r="O14" s="284"/>
      <c r="P14" s="284"/>
      <c r="Q14" s="284"/>
      <c r="R14" s="284"/>
      <c r="S14" s="284"/>
      <c r="T14" s="284"/>
      <c r="U14" s="284"/>
    </row>
    <row r="15" spans="2:21" s="55" customFormat="1" ht="18">
      <c r="B15" s="283"/>
      <c r="C15" s="737" t="str">
        <f>C7</f>
        <v>2020</v>
      </c>
      <c r="D15" s="737" t="str">
        <f>D7</f>
        <v>2021</v>
      </c>
      <c r="E15" s="738" t="s">
        <v>36</v>
      </c>
      <c r="F15" s="738"/>
      <c r="G15" s="193"/>
      <c r="H15" s="702" t="str">
        <f>H7</f>
        <v>2020</v>
      </c>
      <c r="I15" s="702" t="str">
        <f>I7</f>
        <v>2021</v>
      </c>
      <c r="J15" s="719" t="s">
        <v>36</v>
      </c>
      <c r="K15" s="719"/>
      <c r="L15" s="284"/>
      <c r="M15" s="284"/>
      <c r="N15" s="284"/>
      <c r="O15" s="284"/>
      <c r="P15" s="284"/>
      <c r="Q15" s="284"/>
      <c r="R15" s="284"/>
      <c r="S15" s="284"/>
      <c r="T15" s="284"/>
      <c r="U15" s="284"/>
    </row>
    <row r="16" spans="1:21" s="40" customFormat="1" ht="18">
      <c r="A16" s="65"/>
      <c r="B16" s="283" t="s">
        <v>177</v>
      </c>
      <c r="C16" s="294">
        <v>22.4573</v>
      </c>
      <c r="D16" s="294">
        <v>20.306</v>
      </c>
      <c r="E16" s="264">
        <v>-0.09579513120455263</v>
      </c>
      <c r="F16" s="295">
        <v>-2.151299999999999</v>
      </c>
      <c r="G16" s="193"/>
      <c r="H16" s="296">
        <v>22.4573</v>
      </c>
      <c r="I16" s="296">
        <v>20.306</v>
      </c>
      <c r="J16" s="43">
        <v>-0.09579513120455263</v>
      </c>
      <c r="K16" s="278">
        <v>-2.151299999999999</v>
      </c>
      <c r="L16" s="284"/>
      <c r="M16" s="284"/>
      <c r="N16" s="284"/>
      <c r="O16" s="284"/>
      <c r="P16" s="284"/>
      <c r="Q16" s="284"/>
      <c r="R16" s="284"/>
      <c r="S16" s="284"/>
      <c r="T16" s="284"/>
      <c r="U16" s="284"/>
    </row>
    <row r="17" spans="1:11" s="40" customFormat="1" ht="18">
      <c r="A17" s="65"/>
      <c r="B17" s="283"/>
      <c r="C17" s="297"/>
      <c r="D17" s="294"/>
      <c r="E17" s="264"/>
      <c r="F17" s="295"/>
      <c r="G17" s="287"/>
      <c r="H17" s="298"/>
      <c r="I17" s="298"/>
      <c r="J17" s="43"/>
      <c r="K17" s="278"/>
    </row>
    <row r="18" spans="1:11" s="40" customFormat="1" ht="28.5" customHeight="1" hidden="1">
      <c r="A18" s="65"/>
      <c r="B18" s="299"/>
      <c r="C18" s="300"/>
      <c r="D18" s="300"/>
      <c r="E18" s="301"/>
      <c r="F18" s="301"/>
      <c r="G18" s="302"/>
      <c r="H18" s="303" t="str">
        <f>"Dec. 31, 2012"</f>
        <v>Dec. 31, 2012</v>
      </c>
      <c r="I18" s="303" t="str">
        <f>"Sep 30, 2013"</f>
        <v>Sep 30, 2013</v>
      </c>
      <c r="J18" s="301" t="s">
        <v>36</v>
      </c>
      <c r="K18" s="301"/>
    </row>
    <row r="19" spans="1:11" s="40" customFormat="1" ht="36" hidden="1">
      <c r="A19" s="65"/>
      <c r="B19" s="283" t="s">
        <v>178</v>
      </c>
      <c r="C19" s="298"/>
      <c r="D19" s="298"/>
      <c r="E19" s="43"/>
      <c r="F19" s="278"/>
      <c r="G19" s="287"/>
      <c r="H19" s="298" t="s">
        <v>461</v>
      </c>
      <c r="I19" s="298" t="s">
        <v>462</v>
      </c>
      <c r="J19" s="304" t="s">
        <v>466</v>
      </c>
      <c r="K19" s="280">
        <v>0</v>
      </c>
    </row>
    <row r="20" spans="2:6" ht="12" customHeight="1" hidden="1">
      <c r="B20" s="56"/>
      <c r="C20" s="274"/>
      <c r="D20" s="274"/>
      <c r="E20" s="606"/>
      <c r="F20" s="606"/>
    </row>
    <row r="21" spans="2:11" ht="18">
      <c r="B21" s="779" t="s">
        <v>179</v>
      </c>
      <c r="C21" s="779"/>
      <c r="D21" s="779"/>
      <c r="E21" s="779"/>
      <c r="F21" s="779"/>
      <c r="G21" s="779"/>
      <c r="H21" s="779"/>
      <c r="I21" s="779"/>
      <c r="J21" s="779"/>
      <c r="K21" s="779"/>
    </row>
    <row r="22" ht="18">
      <c r="B22" s="605"/>
    </row>
    <row r="23" spans="2:6" ht="18">
      <c r="B23" s="236"/>
      <c r="C23" s="277"/>
      <c r="D23" s="277"/>
      <c r="E23" s="277"/>
      <c r="F23" s="277"/>
    </row>
    <row r="24" spans="2:6" ht="18">
      <c r="B24" s="31"/>
      <c r="C24" s="277"/>
      <c r="D24" s="277"/>
      <c r="E24" s="277"/>
      <c r="F24" s="277"/>
    </row>
    <row r="25" spans="2:6" ht="18">
      <c r="B25" s="31"/>
      <c r="C25" s="277"/>
      <c r="D25" s="277"/>
      <c r="E25" s="277"/>
      <c r="F25" s="277"/>
    </row>
    <row r="26" spans="2:6" ht="18">
      <c r="B26" s="31"/>
      <c r="C26" s="277"/>
      <c r="D26" s="277"/>
      <c r="E26" s="277"/>
      <c r="F26" s="277"/>
    </row>
    <row r="27" spans="2:6" ht="18">
      <c r="B27" s="34"/>
      <c r="C27" s="277"/>
      <c r="D27" s="277"/>
      <c r="E27" s="277"/>
      <c r="F27" s="277"/>
    </row>
    <row r="28" spans="2:6" ht="18">
      <c r="B28" s="56"/>
      <c r="C28" s="277"/>
      <c r="D28" s="277"/>
      <c r="E28" s="277"/>
      <c r="F28" s="277"/>
    </row>
    <row r="29" spans="2:6" ht="18">
      <c r="B29" s="56"/>
      <c r="C29" s="277"/>
      <c r="D29" s="277"/>
      <c r="E29" s="277"/>
      <c r="F29" s="277"/>
    </row>
    <row r="30" ht="18">
      <c r="B30" s="56"/>
    </row>
    <row r="31" ht="18">
      <c r="B31" s="56"/>
    </row>
    <row r="32" ht="18">
      <c r="B32" s="56"/>
    </row>
    <row r="33" ht="18">
      <c r="B33" s="71"/>
    </row>
    <row r="34" ht="18">
      <c r="B34" s="71"/>
    </row>
    <row r="35" ht="18">
      <c r="B35" s="72"/>
    </row>
    <row r="36" ht="18">
      <c r="B36" s="34"/>
    </row>
    <row r="37" ht="18">
      <c r="B37" s="72"/>
    </row>
    <row r="38" ht="18">
      <c r="B38" s="56"/>
    </row>
    <row r="39" ht="18">
      <c r="B39" s="275"/>
    </row>
    <row r="40" ht="18">
      <c r="B40" s="604"/>
    </row>
  </sheetData>
  <sheetProtection/>
  <mergeCells count="3">
    <mergeCell ref="B21:K21"/>
    <mergeCell ref="B3:K3"/>
    <mergeCell ref="B4:K4"/>
  </mergeCells>
  <hyperlinks>
    <hyperlink ref="A1" location="Index!A1" display="Index"/>
  </hyperlinks>
  <printOptions/>
  <pageMargins left="0.7" right="0.7" top="0.75" bottom="0.75" header="0.3" footer="0.3"/>
  <pageSetup horizontalDpi="600" verticalDpi="600" orientation="portrait" scale="67" r:id="rId1"/>
</worksheet>
</file>

<file path=xl/worksheets/sheet18.xml><?xml version="1.0" encoding="utf-8"?>
<worksheet xmlns="http://schemas.openxmlformats.org/spreadsheetml/2006/main" xmlns:r="http://schemas.openxmlformats.org/officeDocument/2006/relationships">
  <sheetPr>
    <pageSetUpPr fitToPage="1"/>
  </sheetPr>
  <dimension ref="A1:AT81"/>
  <sheetViews>
    <sheetView showGridLines="0" zoomScale="70" zoomScaleNormal="70" zoomScalePageLayoutView="0" workbookViewId="0" topLeftCell="A21">
      <selection activeCell="B6" sqref="B6:G39"/>
    </sheetView>
  </sheetViews>
  <sheetFormatPr defaultColWidth="9.140625" defaultRowHeight="12.75" outlineLevelCol="1"/>
  <cols>
    <col min="1" max="1" width="9.140625" style="80" customWidth="1"/>
    <col min="2" max="2" width="57.8515625" style="307" customWidth="1"/>
    <col min="3" max="3" width="15.8515625" style="307" bestFit="1" customWidth="1"/>
    <col min="4" max="4" width="16.57421875" style="307" bestFit="1" customWidth="1"/>
    <col min="5" max="5" width="13.140625" style="307" customWidth="1"/>
    <col min="6" max="6" width="14.140625" style="307" customWidth="1"/>
    <col min="7" max="7" width="16.140625" style="307" bestFit="1" customWidth="1"/>
    <col min="8" max="8" width="2.28125" style="307" hidden="1" customWidth="1" outlineLevel="1"/>
    <col min="9" max="9" width="15.421875" style="307" hidden="1" customWidth="1" outlineLevel="1"/>
    <col min="10" max="10" width="14.8515625" style="307" hidden="1" customWidth="1" outlineLevel="1"/>
    <col min="11" max="11" width="13.140625" style="307" hidden="1" customWidth="1" outlineLevel="1"/>
    <col min="12" max="12" width="14.140625" style="307" hidden="1" customWidth="1" outlineLevel="1"/>
    <col min="13" max="13" width="16.140625" style="307" hidden="1" customWidth="1" outlineLevel="1"/>
    <col min="14" max="14" width="18.8515625" style="0" customWidth="1" collapsed="1"/>
    <col min="15" max="15" width="13.421875" style="0" bestFit="1" customWidth="1"/>
    <col min="16" max="16" width="16.8515625" style="0" bestFit="1" customWidth="1"/>
    <col min="17" max="17" width="11.57421875" style="0" bestFit="1" customWidth="1"/>
    <col min="18" max="30" width="9.140625" style="0" customWidth="1"/>
    <col min="31" max="16384" width="9.140625" style="80" customWidth="1"/>
  </cols>
  <sheetData>
    <row r="1" ht="18">
      <c r="A1" s="739" t="s">
        <v>33</v>
      </c>
    </row>
    <row r="3" spans="2:30" s="260" customFormat="1" ht="18">
      <c r="B3" s="780" t="s">
        <v>34</v>
      </c>
      <c r="C3" s="780"/>
      <c r="D3" s="780"/>
      <c r="E3" s="780"/>
      <c r="F3" s="780"/>
      <c r="G3" s="780"/>
      <c r="H3" s="780"/>
      <c r="I3" s="780"/>
      <c r="J3" s="780"/>
      <c r="K3" s="780"/>
      <c r="L3" s="780"/>
      <c r="M3" s="780"/>
      <c r="N3"/>
      <c r="O3"/>
      <c r="P3"/>
      <c r="Q3"/>
      <c r="R3"/>
      <c r="S3"/>
      <c r="T3"/>
      <c r="U3"/>
      <c r="V3"/>
      <c r="W3"/>
      <c r="X3"/>
      <c r="Y3"/>
      <c r="Z3"/>
      <c r="AA3"/>
      <c r="AB3"/>
      <c r="AC3"/>
      <c r="AD3"/>
    </row>
    <row r="4" spans="2:30" s="260" customFormat="1" ht="18">
      <c r="B4" s="780" t="s">
        <v>17</v>
      </c>
      <c r="C4" s="780"/>
      <c r="D4" s="780"/>
      <c r="E4" s="780"/>
      <c r="F4" s="780"/>
      <c r="G4" s="780"/>
      <c r="H4" s="780"/>
      <c r="I4" s="780"/>
      <c r="J4" s="780"/>
      <c r="K4" s="780"/>
      <c r="L4" s="780"/>
      <c r="M4" s="780"/>
      <c r="N4"/>
      <c r="O4"/>
      <c r="P4"/>
      <c r="Q4"/>
      <c r="R4"/>
      <c r="S4"/>
      <c r="T4"/>
      <c r="U4"/>
      <c r="V4"/>
      <c r="W4"/>
      <c r="X4"/>
      <c r="Y4"/>
      <c r="Z4"/>
      <c r="AA4"/>
      <c r="AB4"/>
      <c r="AC4"/>
      <c r="AD4"/>
    </row>
    <row r="5" spans="2:7" ht="12" customHeight="1">
      <c r="B5" s="308"/>
      <c r="C5" s="309"/>
      <c r="D5" s="309"/>
      <c r="E5" s="309"/>
      <c r="F5" s="309"/>
      <c r="G5" s="309"/>
    </row>
    <row r="6" spans="2:13" ht="18">
      <c r="B6" s="310"/>
      <c r="C6" s="622" t="str">
        <f>1!C6</f>
        <v>Third quarter (Jul.-Sep.)</v>
      </c>
      <c r="D6" s="651"/>
      <c r="E6" s="629"/>
      <c r="F6" s="629"/>
      <c r="G6" s="629"/>
      <c r="H6" s="327"/>
      <c r="I6" s="700" t="str">
        <f>1!H6</f>
        <v>Nine months ending Sep. 30,</v>
      </c>
      <c r="J6" s="720"/>
      <c r="K6" s="720"/>
      <c r="L6" s="720"/>
      <c r="M6" s="720"/>
    </row>
    <row r="7" spans="2:13" ht="18">
      <c r="B7" s="311"/>
      <c r="C7" s="625" t="str">
        <f>1!C7</f>
        <v>2020</v>
      </c>
      <c r="D7" s="625" t="str">
        <f>1!D7</f>
        <v>2021</v>
      </c>
      <c r="E7" s="652" t="s">
        <v>36</v>
      </c>
      <c r="F7" s="652"/>
      <c r="G7" s="653" t="str">
        <f>D7</f>
        <v>2021</v>
      </c>
      <c r="H7" s="328"/>
      <c r="I7" s="721" t="str">
        <f>C7</f>
        <v>2020</v>
      </c>
      <c r="J7" s="721" t="str">
        <f>D7</f>
        <v>2021</v>
      </c>
      <c r="K7" s="722" t="s">
        <v>36</v>
      </c>
      <c r="L7" s="722"/>
      <c r="M7" s="721" t="str">
        <f>G7</f>
        <v>2021</v>
      </c>
    </row>
    <row r="8" spans="2:13" ht="18">
      <c r="B8" s="310"/>
      <c r="C8" s="651" t="s">
        <v>180</v>
      </c>
      <c r="D8" s="651"/>
      <c r="E8" s="654"/>
      <c r="F8" s="654"/>
      <c r="G8" s="651" t="s">
        <v>181</v>
      </c>
      <c r="H8" s="330"/>
      <c r="I8" s="720" t="s">
        <v>180</v>
      </c>
      <c r="J8" s="720"/>
      <c r="K8" s="723"/>
      <c r="L8" s="723"/>
      <c r="M8" s="720" t="s">
        <v>181</v>
      </c>
    </row>
    <row r="9" spans="2:46" ht="18">
      <c r="B9" s="312" t="s">
        <v>182</v>
      </c>
      <c r="C9" s="313">
        <v>239031.2136692461</v>
      </c>
      <c r="D9" s="313">
        <v>384709.7369116839</v>
      </c>
      <c r="E9" s="314">
        <v>0.6094539746763664</v>
      </c>
      <c r="F9" s="313">
        <v>145678.52324243783</v>
      </c>
      <c r="G9" s="313">
        <v>18945.61887676962</v>
      </c>
      <c r="H9" s="315">
        <v>0</v>
      </c>
      <c r="I9" s="316">
        <v>704834.4074029544</v>
      </c>
      <c r="J9" s="316">
        <v>1049698.6100207611</v>
      </c>
      <c r="K9" s="314">
        <v>0.4892840062795737</v>
      </c>
      <c r="L9" s="316">
        <v>344864.20261780673</v>
      </c>
      <c r="M9" s="316">
        <v>51694.01211566833</v>
      </c>
      <c r="AE9" s="284"/>
      <c r="AF9" s="284"/>
      <c r="AG9" s="284"/>
      <c r="AH9" s="284"/>
      <c r="AI9" s="284"/>
      <c r="AJ9" s="284"/>
      <c r="AK9" s="284"/>
      <c r="AL9" s="284"/>
      <c r="AM9" s="284"/>
      <c r="AN9" s="284"/>
      <c r="AO9" s="284"/>
      <c r="AP9" s="284"/>
      <c r="AQ9" s="284"/>
      <c r="AR9" s="284"/>
      <c r="AS9" s="284"/>
      <c r="AT9" s="284"/>
    </row>
    <row r="10" spans="2:46" ht="18">
      <c r="B10" s="317" t="s">
        <v>183</v>
      </c>
      <c r="C10" s="318">
        <v>120081.07383713567</v>
      </c>
      <c r="D10" s="318">
        <v>189523.4783164801</v>
      </c>
      <c r="E10" s="319">
        <v>0.57829599836464</v>
      </c>
      <c r="F10" s="318">
        <v>69442.40447934442</v>
      </c>
      <c r="G10" s="318">
        <v>9333.373304268693</v>
      </c>
      <c r="H10" s="315">
        <v>0</v>
      </c>
      <c r="I10" s="320">
        <v>377062.61572687625</v>
      </c>
      <c r="J10" s="320">
        <v>533850.642876373</v>
      </c>
      <c r="K10" s="319">
        <v>0.41581429876640313</v>
      </c>
      <c r="L10" s="320">
        <v>156788.02714949677</v>
      </c>
      <c r="M10" s="320">
        <v>26290.29069616729</v>
      </c>
      <c r="AE10" s="284"/>
      <c r="AF10" s="284"/>
      <c r="AG10" s="284"/>
      <c r="AH10" s="284"/>
      <c r="AI10" s="284"/>
      <c r="AJ10" s="284"/>
      <c r="AK10" s="284"/>
      <c r="AL10" s="284"/>
      <c r="AM10" s="284"/>
      <c r="AN10" s="284"/>
      <c r="AO10" s="284"/>
      <c r="AP10" s="284"/>
      <c r="AQ10" s="284"/>
      <c r="AR10" s="284"/>
      <c r="AS10" s="284"/>
      <c r="AT10" s="284"/>
    </row>
    <row r="11" spans="2:46" ht="18">
      <c r="B11" s="317" t="s">
        <v>184</v>
      </c>
      <c r="C11" s="318">
        <v>117829.31064422562</v>
      </c>
      <c r="D11" s="318">
        <v>193772.02925478952</v>
      </c>
      <c r="E11" s="319">
        <v>0.6445146644357931</v>
      </c>
      <c r="F11" s="318">
        <v>75942.7186105639</v>
      </c>
      <c r="G11" s="318">
        <v>9542.599687520413</v>
      </c>
      <c r="H11" s="315">
        <v>0</v>
      </c>
      <c r="I11" s="320">
        <v>324230.73687627044</v>
      </c>
      <c r="J11" s="320">
        <v>512370.01054921653</v>
      </c>
      <c r="K11" s="319">
        <v>0.5802635354239776</v>
      </c>
      <c r="L11" s="320">
        <v>188139.2736729461</v>
      </c>
      <c r="M11" s="320">
        <v>25232.44413223759</v>
      </c>
      <c r="AE11" s="284"/>
      <c r="AF11" s="284"/>
      <c r="AG11" s="284"/>
      <c r="AH11" s="284"/>
      <c r="AI11" s="284"/>
      <c r="AJ11" s="284"/>
      <c r="AK11" s="284"/>
      <c r="AL11" s="284"/>
      <c r="AM11" s="284"/>
      <c r="AN11" s="284"/>
      <c r="AO11" s="284"/>
      <c r="AP11" s="284"/>
      <c r="AQ11" s="284"/>
      <c r="AR11" s="284"/>
      <c r="AS11" s="284"/>
      <c r="AT11" s="284"/>
    </row>
    <row r="12" spans="2:46" ht="18">
      <c r="B12" s="317" t="s">
        <v>185</v>
      </c>
      <c r="C12" s="318">
        <v>1120.8291878847897</v>
      </c>
      <c r="D12" s="318">
        <v>1414.2293404142579</v>
      </c>
      <c r="E12" s="319">
        <v>0.2617706209838879</v>
      </c>
      <c r="F12" s="318">
        <v>293.4001525294682</v>
      </c>
      <c r="G12" s="318">
        <v>69.64588498051107</v>
      </c>
      <c r="H12" s="315">
        <v>0</v>
      </c>
      <c r="I12" s="320">
        <v>3541.054799807682</v>
      </c>
      <c r="J12" s="320">
        <v>3477.9565951715676</v>
      </c>
      <c r="K12" s="319">
        <v>-0.017819042122573493</v>
      </c>
      <c r="L12" s="320">
        <v>-63.09820463611413</v>
      </c>
      <c r="M12" s="320">
        <v>171.27728726344762</v>
      </c>
      <c r="AE12" s="284"/>
      <c r="AF12" s="284"/>
      <c r="AG12" s="284"/>
      <c r="AH12" s="284"/>
      <c r="AI12" s="284"/>
      <c r="AJ12" s="284"/>
      <c r="AK12" s="284"/>
      <c r="AL12" s="284"/>
      <c r="AM12" s="284"/>
      <c r="AN12" s="284"/>
      <c r="AO12" s="284"/>
      <c r="AP12" s="284"/>
      <c r="AQ12" s="284"/>
      <c r="AR12" s="284"/>
      <c r="AS12" s="284"/>
      <c r="AT12" s="284"/>
    </row>
    <row r="13" spans="2:46" ht="36">
      <c r="B13" s="325" t="s">
        <v>186</v>
      </c>
      <c r="C13" s="318">
        <v>-8186.003418259999</v>
      </c>
      <c r="D13" s="318">
        <v>-6050.003977969987</v>
      </c>
      <c r="E13" s="319">
        <v>0.26093312342447517</v>
      </c>
      <c r="F13" s="318">
        <v>2135.999440290012</v>
      </c>
      <c r="G13" s="318">
        <v>-297.9416910258045</v>
      </c>
      <c r="H13" s="315"/>
      <c r="I13" s="318">
        <v>-16110.57939667</v>
      </c>
      <c r="J13" s="318">
        <v>-38242.46364028999</v>
      </c>
      <c r="K13" s="319">
        <v>-1.3737484977228425</v>
      </c>
      <c r="L13" s="318">
        <v>-22131.884243619992</v>
      </c>
      <c r="M13" s="318">
        <v>-1883.3085610307294</v>
      </c>
      <c r="AE13" s="284"/>
      <c r="AF13" s="284"/>
      <c r="AG13" s="284"/>
      <c r="AH13" s="284"/>
      <c r="AI13" s="284"/>
      <c r="AJ13" s="284"/>
      <c r="AK13" s="284"/>
      <c r="AL13" s="284"/>
      <c r="AM13" s="284"/>
      <c r="AN13" s="284"/>
      <c r="AO13" s="284"/>
      <c r="AP13" s="284"/>
      <c r="AQ13" s="284"/>
      <c r="AR13" s="284"/>
      <c r="AS13" s="284"/>
      <c r="AT13" s="284"/>
    </row>
    <row r="14" spans="2:46" ht="18">
      <c r="B14" s="310" t="s">
        <v>187</v>
      </c>
      <c r="C14" s="318">
        <v>189044.97040049193</v>
      </c>
      <c r="D14" s="318">
        <v>268452.309063447</v>
      </c>
      <c r="E14" s="319">
        <v>0.42004470415018474</v>
      </c>
      <c r="F14" s="318">
        <v>79407.33866295507</v>
      </c>
      <c r="G14" s="318">
        <v>13220.344187109573</v>
      </c>
      <c r="H14" s="315">
        <v>0</v>
      </c>
      <c r="I14" s="318">
        <v>585244.2288013548</v>
      </c>
      <c r="J14" s="318">
        <v>732291.0293322837</v>
      </c>
      <c r="K14" s="319">
        <v>0.25125715606302873</v>
      </c>
      <c r="L14" s="318">
        <v>147046.8005309289</v>
      </c>
      <c r="M14" s="318">
        <v>36062.79076786583</v>
      </c>
      <c r="AE14" s="284"/>
      <c r="AF14" s="284"/>
      <c r="AG14" s="284"/>
      <c r="AH14" s="284"/>
      <c r="AI14" s="284"/>
      <c r="AJ14" s="284"/>
      <c r="AK14" s="284"/>
      <c r="AL14" s="284"/>
      <c r="AM14" s="284"/>
      <c r="AN14" s="284"/>
      <c r="AO14" s="284"/>
      <c r="AP14" s="284"/>
      <c r="AQ14" s="284"/>
      <c r="AR14" s="284"/>
      <c r="AS14" s="284"/>
      <c r="AT14" s="284"/>
    </row>
    <row r="15" spans="2:46" ht="18">
      <c r="B15" s="321" t="s">
        <v>188</v>
      </c>
      <c r="C15" s="313">
        <v>58172.24668701416</v>
      </c>
      <c r="D15" s="313">
        <v>122307.43182620691</v>
      </c>
      <c r="E15" s="314">
        <v>1.102504867729472</v>
      </c>
      <c r="F15" s="313">
        <v>64135.185139192756</v>
      </c>
      <c r="G15" s="313">
        <v>6023.216380685852</v>
      </c>
      <c r="H15" s="608">
        <v>0</v>
      </c>
      <c r="I15" s="313">
        <v>135700.75799826963</v>
      </c>
      <c r="J15" s="313">
        <v>355650.04432876746</v>
      </c>
      <c r="K15" s="314">
        <v>1.6208405138997268</v>
      </c>
      <c r="L15" s="313">
        <v>219949.28633049782</v>
      </c>
      <c r="M15" s="313">
        <v>17514.529908833225</v>
      </c>
      <c r="AE15" s="284"/>
      <c r="AF15" s="284"/>
      <c r="AG15" s="284"/>
      <c r="AH15" s="284"/>
      <c r="AI15" s="284"/>
      <c r="AJ15" s="284"/>
      <c r="AK15" s="284"/>
      <c r="AL15" s="284"/>
      <c r="AM15" s="284"/>
      <c r="AN15" s="284"/>
      <c r="AO15" s="284"/>
      <c r="AP15" s="284"/>
      <c r="AQ15" s="284"/>
      <c r="AR15" s="284"/>
      <c r="AS15" s="284"/>
      <c r="AT15" s="284"/>
    </row>
    <row r="16" spans="2:46" ht="18">
      <c r="B16" s="322" t="s">
        <v>189</v>
      </c>
      <c r="C16" s="318">
        <v>1587.9373151601803</v>
      </c>
      <c r="D16" s="318">
        <v>6865.156230503808</v>
      </c>
      <c r="E16" s="319">
        <v>3.3233168998307074</v>
      </c>
      <c r="F16" s="318">
        <v>5277.2189153436275</v>
      </c>
      <c r="G16" s="318">
        <v>338.0851093521032</v>
      </c>
      <c r="H16" s="315">
        <v>0</v>
      </c>
      <c r="I16" s="318">
        <v>7822.823163893552</v>
      </c>
      <c r="J16" s="318">
        <v>12348.5698833733</v>
      </c>
      <c r="K16" s="319">
        <v>0.5785311293202244</v>
      </c>
      <c r="L16" s="318">
        <v>4525.746719479748</v>
      </c>
      <c r="M16" s="318">
        <v>608.124194000458</v>
      </c>
      <c r="AE16" s="284"/>
      <c r="AF16" s="284"/>
      <c r="AG16" s="284"/>
      <c r="AH16" s="284"/>
      <c r="AI16" s="284"/>
      <c r="AJ16" s="284"/>
      <c r="AK16" s="284"/>
      <c r="AL16" s="284"/>
      <c r="AM16" s="284"/>
      <c r="AN16" s="284"/>
      <c r="AO16" s="284"/>
      <c r="AP16" s="284"/>
      <c r="AQ16" s="284"/>
      <c r="AR16" s="284"/>
      <c r="AS16" s="284"/>
      <c r="AT16" s="284"/>
    </row>
    <row r="17" spans="2:46" ht="18">
      <c r="B17" s="322" t="s">
        <v>190</v>
      </c>
      <c r="C17" s="318">
        <v>-936.9530669465336</v>
      </c>
      <c r="D17" s="318">
        <v>2613.2512296544182</v>
      </c>
      <c r="E17" s="319">
        <v>3.7890951231643077</v>
      </c>
      <c r="F17" s="318">
        <v>3550.2042966009517</v>
      </c>
      <c r="G17" s="318">
        <v>128.69355016519344</v>
      </c>
      <c r="H17" s="315">
        <v>0</v>
      </c>
      <c r="I17" s="318">
        <v>767.122643289416</v>
      </c>
      <c r="J17" s="318">
        <v>3569.067819454023</v>
      </c>
      <c r="K17" s="319">
        <v>3.652538744195957</v>
      </c>
      <c r="L17" s="318">
        <v>2801.945176164607</v>
      </c>
      <c r="M17" s="318">
        <v>175.7641987321</v>
      </c>
      <c r="AE17" s="284"/>
      <c r="AF17" s="284"/>
      <c r="AG17" s="284"/>
      <c r="AH17" s="284"/>
      <c r="AI17" s="284"/>
      <c r="AJ17" s="284"/>
      <c r="AK17" s="284"/>
      <c r="AL17" s="284"/>
      <c r="AM17" s="284"/>
      <c r="AN17" s="284"/>
      <c r="AO17" s="284"/>
      <c r="AP17" s="284"/>
      <c r="AQ17" s="284"/>
      <c r="AR17" s="284"/>
      <c r="AS17" s="284"/>
      <c r="AT17" s="284"/>
    </row>
    <row r="18" spans="2:46" ht="18">
      <c r="B18" s="310" t="s">
        <v>191</v>
      </c>
      <c r="C18" s="318">
        <v>-652.1619176600007</v>
      </c>
      <c r="D18" s="318">
        <v>2476.9704015359102</v>
      </c>
      <c r="E18" s="319">
        <v>4.79809114034662</v>
      </c>
      <c r="F18" s="318">
        <v>3129.132319195911</v>
      </c>
      <c r="G18" s="318">
        <v>121.98219253107014</v>
      </c>
      <c r="H18" s="315">
        <v>0</v>
      </c>
      <c r="I18" s="318">
        <v>7916.2547396</v>
      </c>
      <c r="J18" s="318">
        <v>9390.72224879229</v>
      </c>
      <c r="K18" s="319">
        <v>0.18625821903083342</v>
      </c>
      <c r="L18" s="318">
        <v>1474.46750919229</v>
      </c>
      <c r="M18" s="318">
        <v>462.46046729007634</v>
      </c>
      <c r="AE18" s="284"/>
      <c r="AF18" s="284"/>
      <c r="AG18" s="284"/>
      <c r="AH18" s="284"/>
      <c r="AI18" s="284"/>
      <c r="AJ18" s="284"/>
      <c r="AK18" s="284"/>
      <c r="AL18" s="284"/>
      <c r="AM18" s="284"/>
      <c r="AN18" s="284"/>
      <c r="AO18" s="284"/>
      <c r="AP18" s="284"/>
      <c r="AQ18" s="284"/>
      <c r="AR18" s="284"/>
      <c r="AS18" s="284"/>
      <c r="AT18" s="284"/>
    </row>
    <row r="19" spans="2:46" ht="18">
      <c r="B19" s="310" t="s">
        <v>192</v>
      </c>
      <c r="C19" s="318">
        <v>36839.902856563036</v>
      </c>
      <c r="D19" s="318">
        <v>38239.565484531704</v>
      </c>
      <c r="E19" s="319">
        <v>0.03799311397259338</v>
      </c>
      <c r="F19" s="318">
        <v>1399.662627968668</v>
      </c>
      <c r="G19" s="318">
        <v>1883.1658369216834</v>
      </c>
      <c r="H19" s="315">
        <v>0</v>
      </c>
      <c r="I19" s="318">
        <v>109715.14841217402</v>
      </c>
      <c r="J19" s="318">
        <v>105489.920675993</v>
      </c>
      <c r="K19" s="319">
        <v>-0.03851088748754948</v>
      </c>
      <c r="L19" s="318">
        <v>-4225.227736181027</v>
      </c>
      <c r="M19" s="318">
        <v>5195.012344922337</v>
      </c>
      <c r="AE19" s="284"/>
      <c r="AF19" s="284"/>
      <c r="AG19" s="284"/>
      <c r="AH19" s="284"/>
      <c r="AI19" s="284"/>
      <c r="AJ19" s="284"/>
      <c r="AK19" s="284"/>
      <c r="AL19" s="284"/>
      <c r="AM19" s="284"/>
      <c r="AN19" s="284"/>
      <c r="AO19" s="284"/>
      <c r="AP19" s="284"/>
      <c r="AQ19" s="284"/>
      <c r="AR19" s="284"/>
      <c r="AS19" s="284"/>
      <c r="AT19" s="284"/>
    </row>
    <row r="20" spans="2:46" ht="18" hidden="1">
      <c r="B20" s="310" t="s">
        <v>193</v>
      </c>
      <c r="C20" s="318">
        <v>0</v>
      </c>
      <c r="D20" s="318">
        <v>0</v>
      </c>
      <c r="E20" s="319" t="e">
        <v>#DIV/0!</v>
      </c>
      <c r="F20" s="318">
        <v>0</v>
      </c>
      <c r="G20" s="318">
        <v>0</v>
      </c>
      <c r="H20" s="315" t="e">
        <v>#REF!</v>
      </c>
      <c r="I20" s="318">
        <v>109715.14841217402</v>
      </c>
      <c r="J20" s="318">
        <v>105489.920675993</v>
      </c>
      <c r="K20" s="594">
        <v>-0.03851088748754948</v>
      </c>
      <c r="L20" s="318">
        <v>-4225.227736181027</v>
      </c>
      <c r="M20" s="318">
        <v>5195.012344922337</v>
      </c>
      <c r="AE20" s="284"/>
      <c r="AF20" s="284"/>
      <c r="AG20" s="284"/>
      <c r="AH20" s="284"/>
      <c r="AI20" s="284"/>
      <c r="AJ20" s="284"/>
      <c r="AK20" s="284"/>
      <c r="AL20" s="284"/>
      <c r="AM20" s="284"/>
      <c r="AN20" s="284"/>
      <c r="AO20" s="284"/>
      <c r="AP20" s="284"/>
      <c r="AQ20" s="284"/>
      <c r="AR20" s="284"/>
      <c r="AS20" s="284"/>
      <c r="AT20" s="284"/>
    </row>
    <row r="21" spans="2:46" ht="18">
      <c r="B21" s="323" t="s">
        <v>194</v>
      </c>
      <c r="C21" s="313">
        <v>24509.39613021784</v>
      </c>
      <c r="D21" s="313">
        <v>85842.80094098869</v>
      </c>
      <c r="E21" s="314">
        <v>2.502444551669406</v>
      </c>
      <c r="F21" s="313">
        <v>61333.40481077085</v>
      </c>
      <c r="G21" s="313">
        <v>4227.459910420008</v>
      </c>
      <c r="H21" s="608"/>
      <c r="I21" s="313">
        <v>25125.055367099736</v>
      </c>
      <c r="J21" s="313">
        <v>249548.90346790143</v>
      </c>
      <c r="K21" s="314">
        <v>8.932272777980653</v>
      </c>
      <c r="L21" s="313">
        <v>224423.8481008017</v>
      </c>
      <c r="M21" s="313">
        <v>12289.417091889167</v>
      </c>
      <c r="AE21" s="284"/>
      <c r="AF21" s="284"/>
      <c r="AG21" s="284"/>
      <c r="AH21" s="284"/>
      <c r="AI21" s="284"/>
      <c r="AJ21" s="284"/>
      <c r="AK21" s="284"/>
      <c r="AL21" s="284"/>
      <c r="AM21" s="284"/>
      <c r="AN21" s="284"/>
      <c r="AO21" s="284"/>
      <c r="AP21" s="284"/>
      <c r="AQ21" s="284"/>
      <c r="AR21" s="284"/>
      <c r="AS21" s="284"/>
      <c r="AT21" s="284"/>
    </row>
    <row r="22" spans="2:46" ht="18">
      <c r="B22" s="322" t="s">
        <v>195</v>
      </c>
      <c r="C22" s="318">
        <v>-33355.21235115062</v>
      </c>
      <c r="D22" s="318">
        <v>-36248.90367598501</v>
      </c>
      <c r="E22" s="319">
        <v>-0.0867537971088519</v>
      </c>
      <c r="F22" s="318">
        <v>-2893.6913248343917</v>
      </c>
      <c r="G22" s="318">
        <v>-1785.1326541901415</v>
      </c>
      <c r="H22" s="315">
        <v>0</v>
      </c>
      <c r="I22" s="318">
        <v>-130196.71114000052</v>
      </c>
      <c r="J22" s="318">
        <v>-110411.97212961862</v>
      </c>
      <c r="K22" s="319">
        <v>0.15196035934507882</v>
      </c>
      <c r="L22" s="318">
        <v>19784.739010381905</v>
      </c>
      <c r="M22" s="318">
        <v>-5437.406290240255</v>
      </c>
      <c r="AE22" s="284"/>
      <c r="AF22" s="284"/>
      <c r="AG22" s="284"/>
      <c r="AH22" s="284"/>
      <c r="AI22" s="284"/>
      <c r="AJ22" s="284"/>
      <c r="AK22" s="284"/>
      <c r="AL22" s="284"/>
      <c r="AM22" s="284"/>
      <c r="AN22" s="284"/>
      <c r="AO22" s="284"/>
      <c r="AP22" s="284"/>
      <c r="AQ22" s="284"/>
      <c r="AR22" s="284"/>
      <c r="AS22" s="284"/>
      <c r="AT22" s="284"/>
    </row>
    <row r="23" spans="2:46" ht="18">
      <c r="B23" s="322" t="s">
        <v>196</v>
      </c>
      <c r="C23" s="318">
        <v>268.8823822229406</v>
      </c>
      <c r="D23" s="318">
        <v>4862.881617225066</v>
      </c>
      <c r="E23" s="319">
        <v>17.085534563558973</v>
      </c>
      <c r="F23" s="318">
        <v>4593.999235002126</v>
      </c>
      <c r="G23" s="318">
        <v>239.48003630577495</v>
      </c>
      <c r="H23" s="315">
        <v>0</v>
      </c>
      <c r="I23" s="318">
        <v>9521.018172999999</v>
      </c>
      <c r="J23" s="318">
        <v>20083.8837048753</v>
      </c>
      <c r="K23" s="319">
        <v>1.1094260445621045</v>
      </c>
      <c r="L23" s="318">
        <v>10562.865531875303</v>
      </c>
      <c r="M23" s="318">
        <v>989.0615436262829</v>
      </c>
      <c r="AE23" s="284"/>
      <c r="AF23" s="284"/>
      <c r="AG23" s="284"/>
      <c r="AH23" s="284"/>
      <c r="AI23" s="284"/>
      <c r="AJ23" s="284"/>
      <c r="AK23" s="284"/>
      <c r="AL23" s="284"/>
      <c r="AM23" s="284"/>
      <c r="AN23" s="284"/>
      <c r="AO23" s="284"/>
      <c r="AP23" s="284"/>
      <c r="AQ23" s="284"/>
      <c r="AR23" s="284"/>
      <c r="AS23" s="284"/>
      <c r="AT23" s="284"/>
    </row>
    <row r="24" spans="2:46" ht="18">
      <c r="B24" s="322" t="s">
        <v>197</v>
      </c>
      <c r="C24" s="318">
        <v>17023.9449574665</v>
      </c>
      <c r="D24" s="318">
        <v>-9274.43186262</v>
      </c>
      <c r="E24" s="319">
        <v>-1.5447874676399458</v>
      </c>
      <c r="F24" s="318">
        <v>-26298.3768200865</v>
      </c>
      <c r="G24" s="318">
        <v>-456.733569517384</v>
      </c>
      <c r="H24" s="315">
        <v>0</v>
      </c>
      <c r="I24" s="318">
        <v>2003.364348000001</v>
      </c>
      <c r="J24" s="318">
        <v>-21632.27939603</v>
      </c>
      <c r="K24" s="319">
        <v>-11.797975624167385</v>
      </c>
      <c r="L24" s="318">
        <v>-23635.64374403</v>
      </c>
      <c r="M24" s="318">
        <v>-1065.3146555712597</v>
      </c>
      <c r="AE24" s="284"/>
      <c r="AF24" s="284"/>
      <c r="AG24" s="284"/>
      <c r="AH24" s="284"/>
      <c r="AI24" s="284"/>
      <c r="AJ24" s="284"/>
      <c r="AK24" s="284"/>
      <c r="AL24" s="284"/>
      <c r="AM24" s="284"/>
      <c r="AN24" s="284"/>
      <c r="AO24" s="284"/>
      <c r="AP24" s="284"/>
      <c r="AQ24" s="284"/>
      <c r="AR24" s="284"/>
      <c r="AS24" s="284"/>
      <c r="AT24" s="284"/>
    </row>
    <row r="25" spans="2:46" ht="18">
      <c r="B25" s="322" t="s">
        <v>198</v>
      </c>
      <c r="C25" s="318">
        <v>36193.84822004271</v>
      </c>
      <c r="D25" s="318">
        <v>-47003.83117256945</v>
      </c>
      <c r="E25" s="319">
        <v>-2.2986690690309244</v>
      </c>
      <c r="F25" s="318">
        <v>-83197.67939261216</v>
      </c>
      <c r="G25" s="318">
        <v>-2314.775493576748</v>
      </c>
      <c r="H25" s="315">
        <v>0</v>
      </c>
      <c r="I25" s="318">
        <v>-383467.06748951855</v>
      </c>
      <c r="J25" s="318">
        <v>-23407.878980671205</v>
      </c>
      <c r="K25" s="319">
        <v>0.9389572639603242</v>
      </c>
      <c r="L25" s="318">
        <v>360059.1885088473</v>
      </c>
      <c r="M25" s="318">
        <v>-1152.7567704457404</v>
      </c>
      <c r="AE25" s="284"/>
      <c r="AF25" s="284"/>
      <c r="AG25" s="284"/>
      <c r="AH25" s="284"/>
      <c r="AI25" s="284"/>
      <c r="AJ25" s="284"/>
      <c r="AK25" s="284"/>
      <c r="AL25" s="284"/>
      <c r="AM25" s="284"/>
      <c r="AN25" s="284"/>
      <c r="AO25" s="284"/>
      <c r="AP25" s="284"/>
      <c r="AQ25" s="284"/>
      <c r="AR25" s="284"/>
      <c r="AS25" s="284"/>
      <c r="AT25" s="284"/>
    </row>
    <row r="26" spans="2:46" s="174" customFormat="1" ht="18" hidden="1">
      <c r="B26" s="322" t="s">
        <v>199</v>
      </c>
      <c r="C26" s="318"/>
      <c r="D26" s="318"/>
      <c r="E26" s="319"/>
      <c r="F26" s="318"/>
      <c r="G26" s="318"/>
      <c r="H26" s="315">
        <v>0</v>
      </c>
      <c r="I26" s="318">
        <v>0</v>
      </c>
      <c r="J26" s="318">
        <v>0</v>
      </c>
      <c r="K26" s="319">
        <v>0</v>
      </c>
      <c r="L26" s="318">
        <v>0</v>
      </c>
      <c r="M26" s="318">
        <v>0</v>
      </c>
      <c r="N26"/>
      <c r="O26"/>
      <c r="P26"/>
      <c r="Q26"/>
      <c r="R26"/>
      <c r="S26"/>
      <c r="T26"/>
      <c r="U26"/>
      <c r="V26"/>
      <c r="W26"/>
      <c r="X26"/>
      <c r="Y26"/>
      <c r="Z26"/>
      <c r="AA26"/>
      <c r="AB26"/>
      <c r="AC26"/>
      <c r="AD26"/>
      <c r="AE26" s="284"/>
      <c r="AF26" s="284"/>
      <c r="AG26" s="284"/>
      <c r="AH26" s="284"/>
      <c r="AI26" s="284"/>
      <c r="AJ26" s="284"/>
      <c r="AK26" s="284"/>
      <c r="AL26" s="284"/>
      <c r="AM26" s="284"/>
      <c r="AN26" s="284"/>
      <c r="AO26" s="284"/>
      <c r="AP26" s="284"/>
      <c r="AQ26" s="284"/>
      <c r="AR26" s="284"/>
      <c r="AS26" s="284"/>
      <c r="AT26" s="284"/>
    </row>
    <row r="27" spans="2:46" s="174" customFormat="1" ht="18">
      <c r="B27" s="322" t="s">
        <v>200</v>
      </c>
      <c r="C27" s="318">
        <v>-1403.9209595900006</v>
      </c>
      <c r="D27" s="318">
        <v>41.600559450000674</v>
      </c>
      <c r="E27" s="319">
        <v>1.0296316962616967</v>
      </c>
      <c r="F27" s="318">
        <v>1445.5215190400013</v>
      </c>
      <c r="G27" s="318">
        <v>2.04868312075252</v>
      </c>
      <c r="H27" s="315">
        <v>0</v>
      </c>
      <c r="I27" s="318">
        <v>-2214.5445078800003</v>
      </c>
      <c r="J27" s="318">
        <v>-3166.6825770499995</v>
      </c>
      <c r="K27" s="319">
        <v>-0.4299475877689575</v>
      </c>
      <c r="L27" s="318">
        <v>-952.1380691699992</v>
      </c>
      <c r="M27" s="318">
        <v>-155.9481225770708</v>
      </c>
      <c r="N27"/>
      <c r="O27"/>
      <c r="P27"/>
      <c r="Q27"/>
      <c r="R27"/>
      <c r="S27"/>
      <c r="T27"/>
      <c r="U27"/>
      <c r="V27"/>
      <c r="W27"/>
      <c r="X27"/>
      <c r="Y27"/>
      <c r="Z27"/>
      <c r="AA27"/>
      <c r="AB27"/>
      <c r="AC27"/>
      <c r="AD27"/>
      <c r="AE27" s="284"/>
      <c r="AF27" s="284"/>
      <c r="AG27" s="284"/>
      <c r="AH27" s="284"/>
      <c r="AI27" s="284"/>
      <c r="AJ27" s="284"/>
      <c r="AK27" s="284"/>
      <c r="AL27" s="284"/>
      <c r="AM27" s="284"/>
      <c r="AN27" s="284"/>
      <c r="AO27" s="284"/>
      <c r="AP27" s="284"/>
      <c r="AQ27" s="284"/>
      <c r="AR27" s="284"/>
      <c r="AS27" s="284"/>
      <c r="AT27" s="284"/>
    </row>
    <row r="28" spans="2:46" ht="18">
      <c r="B28" s="324" t="s">
        <v>201</v>
      </c>
      <c r="C28" s="313">
        <v>43236.938379209365</v>
      </c>
      <c r="D28" s="313">
        <v>-1779.8835935107068</v>
      </c>
      <c r="E28" s="314">
        <v>-1.041165810074253</v>
      </c>
      <c r="F28" s="313">
        <v>-45016.82197272007</v>
      </c>
      <c r="G28" s="313">
        <v>-87.65308743773794</v>
      </c>
      <c r="H28" s="608">
        <v>0</v>
      </c>
      <c r="I28" s="313">
        <v>-479228.88524929935</v>
      </c>
      <c r="J28" s="313">
        <v>111013.97408940693</v>
      </c>
      <c r="K28" s="314">
        <v>1.231651257898731</v>
      </c>
      <c r="L28" s="313">
        <v>590242.8593387062</v>
      </c>
      <c r="M28" s="313">
        <v>5467.052796681125</v>
      </c>
      <c r="AE28" s="284"/>
      <c r="AF28" s="284"/>
      <c r="AG28" s="284"/>
      <c r="AH28" s="284"/>
      <c r="AI28" s="284"/>
      <c r="AJ28" s="284"/>
      <c r="AK28" s="284"/>
      <c r="AL28" s="284"/>
      <c r="AM28" s="284"/>
      <c r="AN28" s="284"/>
      <c r="AO28" s="284"/>
      <c r="AP28" s="284"/>
      <c r="AQ28" s="284"/>
      <c r="AR28" s="284"/>
      <c r="AS28" s="284"/>
      <c r="AT28" s="284"/>
    </row>
    <row r="29" spans="2:46" ht="18">
      <c r="B29" s="324" t="s">
        <v>202</v>
      </c>
      <c r="C29" s="313">
        <v>41825.664839292076</v>
      </c>
      <c r="D29" s="313">
        <v>75464.49690494373</v>
      </c>
      <c r="E29" s="314">
        <v>0.8042629374787725</v>
      </c>
      <c r="F29" s="313">
        <v>33638.83206565166</v>
      </c>
      <c r="G29" s="313">
        <v>3716.364468873423</v>
      </c>
      <c r="H29" s="608">
        <v>0</v>
      </c>
      <c r="I29" s="313">
        <v>125947.14529374964</v>
      </c>
      <c r="J29" s="313">
        <v>211251.71814416276</v>
      </c>
      <c r="K29" s="314">
        <v>0.6773045363708337</v>
      </c>
      <c r="L29" s="313">
        <v>85304.57285041313</v>
      </c>
      <c r="M29" s="313">
        <v>10403.413677935721</v>
      </c>
      <c r="AE29" s="284"/>
      <c r="AF29" s="284"/>
      <c r="AG29" s="284"/>
      <c r="AH29" s="284"/>
      <c r="AI29" s="284"/>
      <c r="AJ29" s="284"/>
      <c r="AK29" s="284"/>
      <c r="AL29" s="284"/>
      <c r="AM29" s="284"/>
      <c r="AN29" s="284"/>
      <c r="AO29" s="284"/>
      <c r="AP29" s="284"/>
      <c r="AQ29" s="284"/>
      <c r="AR29" s="284"/>
      <c r="AS29" s="284"/>
      <c r="AT29" s="284"/>
    </row>
    <row r="30" spans="2:46" ht="18">
      <c r="B30" s="317" t="s">
        <v>203</v>
      </c>
      <c r="C30" s="318">
        <v>40275.20067599999</v>
      </c>
      <c r="D30" s="318">
        <v>78338.31435799997</v>
      </c>
      <c r="E30" s="319">
        <v>0.9450757052262636</v>
      </c>
      <c r="F30" s="318">
        <v>38063.11368199998</v>
      </c>
      <c r="G30" s="318">
        <v>3857.890000886436</v>
      </c>
      <c r="H30" s="315">
        <v>0</v>
      </c>
      <c r="I30" s="318">
        <v>112585.929905</v>
      </c>
      <c r="J30" s="318">
        <v>213889.839544</v>
      </c>
      <c r="K30" s="319">
        <v>0.8997919164897445</v>
      </c>
      <c r="L30" s="318">
        <v>101303.90963899999</v>
      </c>
      <c r="M30" s="318">
        <v>10533.331997636165</v>
      </c>
      <c r="AE30" s="284"/>
      <c r="AF30" s="284"/>
      <c r="AG30" s="284"/>
      <c r="AH30" s="284"/>
      <c r="AI30" s="284"/>
      <c r="AJ30" s="284"/>
      <c r="AK30" s="284"/>
      <c r="AL30" s="284"/>
      <c r="AM30" s="284"/>
      <c r="AN30" s="284"/>
      <c r="AO30" s="284"/>
      <c r="AP30" s="284"/>
      <c r="AQ30" s="284"/>
      <c r="AR30" s="284"/>
      <c r="AS30" s="284"/>
      <c r="AT30" s="284"/>
    </row>
    <row r="31" spans="2:46" ht="18">
      <c r="B31" s="325" t="s">
        <v>204</v>
      </c>
      <c r="C31" s="318">
        <v>-3.2344453679106664</v>
      </c>
      <c r="D31" s="318">
        <v>9.641159873759989</v>
      </c>
      <c r="E31" s="319">
        <v>3.980776849536904</v>
      </c>
      <c r="F31" s="318">
        <v>12.875605241670655</v>
      </c>
      <c r="G31" s="318">
        <v>0.4747936508302959</v>
      </c>
      <c r="H31" s="315">
        <v>0</v>
      </c>
      <c r="I31" s="318">
        <v>2698.873938259634</v>
      </c>
      <c r="J31" s="318">
        <v>576.1721641627776</v>
      </c>
      <c r="K31" s="319">
        <v>-0.7865138656552735</v>
      </c>
      <c r="L31" s="318">
        <v>-2122.7017740968568</v>
      </c>
      <c r="M31" s="318">
        <v>28.37447868426955</v>
      </c>
      <c r="AE31" s="284"/>
      <c r="AF31" s="284"/>
      <c r="AG31" s="284"/>
      <c r="AH31" s="284"/>
      <c r="AI31" s="284"/>
      <c r="AJ31" s="284"/>
      <c r="AK31" s="284"/>
      <c r="AL31" s="284"/>
      <c r="AM31" s="284"/>
      <c r="AN31" s="284"/>
      <c r="AO31" s="284"/>
      <c r="AP31" s="284"/>
      <c r="AQ31" s="284"/>
      <c r="AR31" s="284"/>
      <c r="AS31" s="284"/>
      <c r="AT31" s="284"/>
    </row>
    <row r="32" spans="2:46" ht="18">
      <c r="B32" s="317" t="s">
        <v>205</v>
      </c>
      <c r="C32" s="318">
        <v>1553.6986086599973</v>
      </c>
      <c r="D32" s="318">
        <v>-2883.4586129299987</v>
      </c>
      <c r="E32" s="319">
        <v>-2.8558674101001262</v>
      </c>
      <c r="F32" s="318">
        <v>-4437.157221589996</v>
      </c>
      <c r="G32" s="318">
        <v>-142.00032566384314</v>
      </c>
      <c r="H32" s="315">
        <v>0</v>
      </c>
      <c r="I32" s="318">
        <v>10662.341450490001</v>
      </c>
      <c r="J32" s="318">
        <v>-3214.2935639999996</v>
      </c>
      <c r="K32" s="319">
        <v>-1.3014622612608493</v>
      </c>
      <c r="L32" s="318">
        <v>-13876.63501449</v>
      </c>
      <c r="M32" s="318">
        <v>-158.29279838471385</v>
      </c>
      <c r="AE32" s="284"/>
      <c r="AF32" s="284"/>
      <c r="AG32" s="284"/>
      <c r="AH32" s="284"/>
      <c r="AI32" s="284"/>
      <c r="AJ32" s="284"/>
      <c r="AK32" s="284"/>
      <c r="AL32" s="284"/>
      <c r="AM32" s="284"/>
      <c r="AN32" s="284"/>
      <c r="AO32" s="284"/>
      <c r="AP32" s="284"/>
      <c r="AQ32" s="284"/>
      <c r="AR32" s="284"/>
      <c r="AS32" s="284"/>
      <c r="AT32" s="284"/>
    </row>
    <row r="33" spans="2:46" ht="18">
      <c r="B33" s="312" t="s">
        <v>206</v>
      </c>
      <c r="C33" s="313">
        <v>1411.2735399172889</v>
      </c>
      <c r="D33" s="313">
        <v>-77244.38049845444</v>
      </c>
      <c r="E33" s="314">
        <v>-55.733811917838075</v>
      </c>
      <c r="F33" s="313">
        <v>-78655.65403837172</v>
      </c>
      <c r="G33" s="313">
        <v>-3804.017556311161</v>
      </c>
      <c r="H33" s="608">
        <v>0</v>
      </c>
      <c r="I33" s="313">
        <v>-605176.030543049</v>
      </c>
      <c r="J33" s="313">
        <v>-100237.74405475584</v>
      </c>
      <c r="K33" s="314">
        <v>0.8343659712285557</v>
      </c>
      <c r="L33" s="313">
        <v>504938.28648829315</v>
      </c>
      <c r="M33" s="313">
        <v>-4936.360881254596</v>
      </c>
      <c r="AE33" s="284"/>
      <c r="AF33" s="284"/>
      <c r="AG33" s="284"/>
      <c r="AH33" s="284"/>
      <c r="AI33" s="284"/>
      <c r="AJ33" s="284"/>
      <c r="AK33" s="284"/>
      <c r="AL33" s="284"/>
      <c r="AM33" s="284"/>
      <c r="AN33" s="284"/>
      <c r="AO33" s="284"/>
      <c r="AP33" s="284"/>
      <c r="AQ33" s="284"/>
      <c r="AR33" s="284"/>
      <c r="AS33" s="284"/>
      <c r="AT33" s="284"/>
    </row>
    <row r="34" spans="2:46" ht="18">
      <c r="B34" s="312" t="s">
        <v>207</v>
      </c>
      <c r="C34" s="313">
        <v>-3271.0695051581242</v>
      </c>
      <c r="D34" s="313">
        <v>5161.857788948964</v>
      </c>
      <c r="E34" s="314">
        <v>2.578033661715005</v>
      </c>
      <c r="F34" s="313">
        <v>8432.927294107089</v>
      </c>
      <c r="G34" s="313">
        <v>254.20357475371634</v>
      </c>
      <c r="H34" s="608">
        <v>0</v>
      </c>
      <c r="I34" s="313">
        <v>22300.364477764026</v>
      </c>
      <c r="J34" s="313">
        <v>246448.29515590868</v>
      </c>
      <c r="K34" s="314">
        <v>10.051312430415448</v>
      </c>
      <c r="L34" s="313">
        <v>224147.93067814465</v>
      </c>
      <c r="M34" s="313">
        <v>12136.722897464231</v>
      </c>
      <c r="AE34" s="284"/>
      <c r="AF34" s="284"/>
      <c r="AG34" s="284"/>
      <c r="AH34" s="284"/>
      <c r="AI34" s="284"/>
      <c r="AJ34" s="284"/>
      <c r="AK34" s="284"/>
      <c r="AL34" s="284"/>
      <c r="AM34" s="284"/>
      <c r="AN34" s="284"/>
      <c r="AO34" s="284"/>
      <c r="AP34" s="284"/>
      <c r="AQ34" s="284"/>
      <c r="AR34" s="284"/>
      <c r="AS34" s="284"/>
      <c r="AT34" s="284"/>
    </row>
    <row r="35" spans="2:46" ht="18" hidden="1">
      <c r="B35" s="317" t="s">
        <v>208</v>
      </c>
      <c r="C35" s="318">
        <v>0</v>
      </c>
      <c r="D35" s="318">
        <v>0</v>
      </c>
      <c r="E35" s="319" t="e">
        <v>#DIV/0!</v>
      </c>
      <c r="F35" s="318">
        <v>0</v>
      </c>
      <c r="G35" s="318">
        <v>0</v>
      </c>
      <c r="H35" s="315">
        <v>0</v>
      </c>
      <c r="I35" s="318">
        <v>0</v>
      </c>
      <c r="J35" s="318">
        <v>0</v>
      </c>
      <c r="K35" s="319" t="e">
        <v>#DIV/0!</v>
      </c>
      <c r="L35" s="318">
        <v>0</v>
      </c>
      <c r="M35" s="318">
        <v>0</v>
      </c>
      <c r="AE35" s="284"/>
      <c r="AF35" s="284"/>
      <c r="AG35" s="284"/>
      <c r="AH35" s="284"/>
      <c r="AI35" s="284"/>
      <c r="AJ35" s="284"/>
      <c r="AK35" s="284"/>
      <c r="AL35" s="284"/>
      <c r="AM35" s="284"/>
      <c r="AN35" s="284"/>
      <c r="AO35" s="284"/>
      <c r="AP35" s="284"/>
      <c r="AQ35" s="284"/>
      <c r="AR35" s="284"/>
      <c r="AS35" s="284"/>
      <c r="AT35" s="284"/>
    </row>
    <row r="36" spans="2:46" ht="18">
      <c r="B36" s="317" t="s">
        <v>209</v>
      </c>
      <c r="C36" s="318">
        <v>0</v>
      </c>
      <c r="D36" s="318">
        <v>-9.045933999994304</v>
      </c>
      <c r="E36" s="319"/>
      <c r="F36" s="318">
        <v>-9.045933999994304</v>
      </c>
      <c r="G36" s="318">
        <v>-0.4454808431002809</v>
      </c>
      <c r="H36" s="315">
        <v>0</v>
      </c>
      <c r="I36" s="318">
        <v>-54.15555339839193</v>
      </c>
      <c r="J36" s="318">
        <v>241528.14079143002</v>
      </c>
      <c r="K36" s="319">
        <v>4460.896088858024</v>
      </c>
      <c r="L36" s="318">
        <v>241582.2963448284</v>
      </c>
      <c r="M36" s="318">
        <v>11894.422377200335</v>
      </c>
      <c r="AE36" s="284"/>
      <c r="AF36" s="284"/>
      <c r="AG36" s="284"/>
      <c r="AH36" s="284"/>
      <c r="AI36" s="284"/>
      <c r="AJ36" s="284"/>
      <c r="AK36" s="284"/>
      <c r="AL36" s="284"/>
      <c r="AM36" s="284"/>
      <c r="AN36" s="284"/>
      <c r="AO36" s="284"/>
      <c r="AP36" s="284"/>
      <c r="AQ36" s="284"/>
      <c r="AR36" s="284"/>
      <c r="AS36" s="284"/>
      <c r="AT36" s="284"/>
    </row>
    <row r="37" spans="2:46" ht="18">
      <c r="B37" s="317" t="s">
        <v>210</v>
      </c>
      <c r="C37" s="318">
        <v>-3271.0695051581242</v>
      </c>
      <c r="D37" s="318">
        <v>5170.903722948959</v>
      </c>
      <c r="E37" s="319">
        <v>2.580799097908192</v>
      </c>
      <c r="F37" s="318">
        <v>8441.973228107083</v>
      </c>
      <c r="G37" s="318">
        <v>254.64905559681662</v>
      </c>
      <c r="H37" s="315">
        <v>0</v>
      </c>
      <c r="I37" s="318">
        <v>22354.520031162418</v>
      </c>
      <c r="J37" s="318">
        <v>4920.15436447867</v>
      </c>
      <c r="K37" s="319">
        <v>-0.7799033771416284</v>
      </c>
      <c r="L37" s="318">
        <v>-17434.36566668375</v>
      </c>
      <c r="M37" s="318">
        <v>242.30052026389586</v>
      </c>
      <c r="AE37" s="284"/>
      <c r="AF37" s="284"/>
      <c r="AG37" s="284"/>
      <c r="AH37" s="284"/>
      <c r="AI37" s="284"/>
      <c r="AJ37" s="284"/>
      <c r="AK37" s="284"/>
      <c r="AL37" s="284"/>
      <c r="AM37" s="284"/>
      <c r="AN37" s="284"/>
      <c r="AO37" s="284"/>
      <c r="AP37" s="284"/>
      <c r="AQ37" s="284"/>
      <c r="AR37" s="284"/>
      <c r="AS37" s="284"/>
      <c r="AT37" s="284"/>
    </row>
    <row r="38" spans="2:46" ht="18" hidden="1">
      <c r="B38" s="317" t="s">
        <v>211</v>
      </c>
      <c r="C38" s="318">
        <v>0</v>
      </c>
      <c r="D38" s="318">
        <v>0</v>
      </c>
      <c r="E38" s="594" t="e">
        <v>#DIV/0!</v>
      </c>
      <c r="F38" s="318">
        <v>0</v>
      </c>
      <c r="G38" s="318">
        <v>0</v>
      </c>
      <c r="H38" s="315">
        <v>0</v>
      </c>
      <c r="I38" s="318">
        <v>0</v>
      </c>
      <c r="J38" s="318">
        <v>0</v>
      </c>
      <c r="K38" s="594" t="e">
        <v>#DIV/0!</v>
      </c>
      <c r="L38" s="318">
        <v>0</v>
      </c>
      <c r="M38" s="318">
        <v>0</v>
      </c>
      <c r="AE38" s="284"/>
      <c r="AF38" s="284"/>
      <c r="AG38" s="284"/>
      <c r="AH38" s="284"/>
      <c r="AI38" s="284"/>
      <c r="AJ38" s="284"/>
      <c r="AK38" s="284"/>
      <c r="AL38" s="284"/>
      <c r="AM38" s="284"/>
      <c r="AN38" s="284"/>
      <c r="AO38" s="284"/>
      <c r="AP38" s="284"/>
      <c r="AQ38" s="284"/>
      <c r="AR38" s="284"/>
      <c r="AS38" s="284"/>
      <c r="AT38" s="284"/>
    </row>
    <row r="39" spans="2:46" ht="17.25" customHeight="1">
      <c r="B39" s="312" t="s">
        <v>212</v>
      </c>
      <c r="C39" s="313">
        <v>-1859.7959652408354</v>
      </c>
      <c r="D39" s="313">
        <v>-72082.52270950547</v>
      </c>
      <c r="E39" s="314">
        <v>-37.758296101675384</v>
      </c>
      <c r="F39" s="313">
        <v>-70222.72674426464</v>
      </c>
      <c r="G39" s="313">
        <v>-3549.8139815574445</v>
      </c>
      <c r="H39" s="608">
        <v>0</v>
      </c>
      <c r="I39" s="313">
        <v>-582875.666065285</v>
      </c>
      <c r="J39" s="313">
        <v>146210.55110115284</v>
      </c>
      <c r="K39" s="314">
        <v>1.2508434639039752</v>
      </c>
      <c r="L39" s="313">
        <v>729086.2171664378</v>
      </c>
      <c r="M39" s="313">
        <v>7200.362016209634</v>
      </c>
      <c r="AE39" s="284"/>
      <c r="AF39" s="284"/>
      <c r="AG39" s="284"/>
      <c r="AH39" s="284"/>
      <c r="AI39" s="284"/>
      <c r="AJ39" s="284"/>
      <c r="AK39" s="284"/>
      <c r="AL39" s="284"/>
      <c r="AM39" s="284"/>
      <c r="AN39" s="284"/>
      <c r="AO39" s="284"/>
      <c r="AP39" s="284"/>
      <c r="AQ39" s="284"/>
      <c r="AR39" s="284"/>
      <c r="AS39" s="284"/>
      <c r="AT39" s="284"/>
    </row>
    <row r="40" spans="2:13" ht="12" customHeight="1">
      <c r="B40" s="326"/>
      <c r="C40" s="318"/>
      <c r="D40" s="318"/>
      <c r="E40" s="319"/>
      <c r="F40" s="318"/>
      <c r="G40" s="318"/>
      <c r="H40" s="315"/>
      <c r="I40" s="318"/>
      <c r="J40" s="318"/>
      <c r="K40" s="319"/>
      <c r="L40" s="318"/>
      <c r="M40" s="318"/>
    </row>
    <row r="41" spans="2:13" ht="18">
      <c r="B41" s="650"/>
      <c r="C41" s="650"/>
      <c r="D41" s="650"/>
      <c r="E41" s="650"/>
      <c r="F41" s="650"/>
      <c r="G41" s="724"/>
      <c r="H41" s="724"/>
      <c r="I41" s="724"/>
      <c r="J41" s="724"/>
      <c r="K41" s="724"/>
      <c r="L41" s="724"/>
      <c r="M41" s="724"/>
    </row>
    <row r="44" spans="2:13" ht="18">
      <c r="B44" s="80"/>
      <c r="C44" s="80"/>
      <c r="D44" s="80"/>
      <c r="E44" s="80"/>
      <c r="F44" s="80"/>
      <c r="G44" s="80"/>
      <c r="H44" s="80"/>
      <c r="I44" s="80"/>
      <c r="J44" s="80"/>
      <c r="K44" s="80"/>
      <c r="L44" s="80"/>
      <c r="M44" s="80"/>
    </row>
    <row r="45" spans="2:13" ht="18">
      <c r="B45" s="80"/>
      <c r="C45" s="80"/>
      <c r="D45" s="80"/>
      <c r="E45" s="80"/>
      <c r="F45" s="80"/>
      <c r="G45" s="80"/>
      <c r="H45" s="80"/>
      <c r="I45" s="80"/>
      <c r="J45" s="80"/>
      <c r="K45" s="80"/>
      <c r="L45" s="80"/>
      <c r="M45" s="80"/>
    </row>
    <row r="46" spans="2:13" ht="18">
      <c r="B46" s="80"/>
      <c r="C46" s="80"/>
      <c r="D46" s="80"/>
      <c r="E46" s="80"/>
      <c r="F46" s="80"/>
      <c r="G46" s="80"/>
      <c r="H46" s="80"/>
      <c r="I46" s="80"/>
      <c r="J46" s="80"/>
      <c r="K46" s="80"/>
      <c r="L46" s="80"/>
      <c r="M46" s="80"/>
    </row>
    <row r="47" spans="2:13" ht="18">
      <c r="B47" s="80"/>
      <c r="C47" s="80"/>
      <c r="D47" s="80"/>
      <c r="E47" s="80"/>
      <c r="F47" s="80"/>
      <c r="G47" s="80"/>
      <c r="H47" s="80"/>
      <c r="I47" s="80"/>
      <c r="J47" s="80"/>
      <c r="K47" s="80"/>
      <c r="L47" s="80"/>
      <c r="M47" s="80"/>
    </row>
    <row r="48" spans="2:13" ht="18">
      <c r="B48" s="80"/>
      <c r="C48" s="80"/>
      <c r="D48" s="80"/>
      <c r="E48" s="80"/>
      <c r="F48" s="80"/>
      <c r="G48" s="80"/>
      <c r="H48" s="80"/>
      <c r="I48" s="80"/>
      <c r="J48" s="80"/>
      <c r="K48" s="80"/>
      <c r="L48" s="80"/>
      <c r="M48" s="80"/>
    </row>
    <row r="49" spans="2:13" ht="18">
      <c r="B49" s="80"/>
      <c r="C49" s="80"/>
      <c r="D49" s="80"/>
      <c r="E49" s="80"/>
      <c r="F49" s="80"/>
      <c r="G49" s="80"/>
      <c r="H49" s="80"/>
      <c r="I49" s="80"/>
      <c r="J49" s="80"/>
      <c r="K49" s="80"/>
      <c r="L49" s="80"/>
      <c r="M49" s="80"/>
    </row>
    <row r="50" spans="2:13" ht="18">
      <c r="B50" s="80"/>
      <c r="C50" s="80"/>
      <c r="D50" s="80"/>
      <c r="E50" s="80"/>
      <c r="F50" s="80"/>
      <c r="G50" s="80"/>
      <c r="H50" s="80"/>
      <c r="I50" s="80"/>
      <c r="J50" s="80"/>
      <c r="K50" s="80"/>
      <c r="L50" s="80"/>
      <c r="M50" s="80"/>
    </row>
    <row r="51" spans="2:13" ht="18">
      <c r="B51" s="80"/>
      <c r="C51" s="80"/>
      <c r="D51" s="80"/>
      <c r="E51" s="80"/>
      <c r="F51" s="80"/>
      <c r="G51" s="80"/>
      <c r="H51" s="80"/>
      <c r="I51" s="80"/>
      <c r="J51" s="80"/>
      <c r="K51" s="80"/>
      <c r="L51" s="80"/>
      <c r="M51" s="80"/>
    </row>
    <row r="52" spans="2:13" ht="18">
      <c r="B52" s="80"/>
      <c r="C52" s="80"/>
      <c r="D52" s="80"/>
      <c r="E52" s="80"/>
      <c r="F52" s="80"/>
      <c r="G52" s="80"/>
      <c r="H52" s="80"/>
      <c r="I52" s="80"/>
      <c r="J52" s="80"/>
      <c r="K52" s="80"/>
      <c r="L52" s="80"/>
      <c r="M52" s="80"/>
    </row>
    <row r="53" spans="2:13" ht="18">
      <c r="B53" s="80"/>
      <c r="C53" s="80"/>
      <c r="D53" s="80"/>
      <c r="E53" s="80"/>
      <c r="F53" s="80"/>
      <c r="G53" s="80"/>
      <c r="H53" s="80"/>
      <c r="I53" s="80"/>
      <c r="J53" s="80"/>
      <c r="K53" s="80"/>
      <c r="L53" s="80"/>
      <c r="M53" s="80"/>
    </row>
    <row r="54" spans="2:13" ht="18">
      <c r="B54" s="80"/>
      <c r="C54" s="80"/>
      <c r="D54" s="80"/>
      <c r="E54" s="80"/>
      <c r="F54" s="80"/>
      <c r="G54" s="80"/>
      <c r="H54" s="80"/>
      <c r="I54" s="80"/>
      <c r="J54" s="80"/>
      <c r="K54" s="80"/>
      <c r="L54" s="80"/>
      <c r="M54" s="80"/>
    </row>
    <row r="55" spans="2:13" ht="18">
      <c r="B55" s="80"/>
      <c r="C55" s="80"/>
      <c r="D55" s="80"/>
      <c r="E55" s="80"/>
      <c r="F55" s="80"/>
      <c r="G55" s="80"/>
      <c r="H55" s="80"/>
      <c r="I55" s="80"/>
      <c r="J55" s="80"/>
      <c r="K55" s="80"/>
      <c r="L55" s="80"/>
      <c r="M55" s="80"/>
    </row>
    <row r="56" spans="2:13" ht="18">
      <c r="B56" s="80"/>
      <c r="C56" s="80"/>
      <c r="D56" s="80"/>
      <c r="E56" s="80"/>
      <c r="F56" s="80"/>
      <c r="G56" s="80"/>
      <c r="H56" s="80"/>
      <c r="I56" s="80"/>
      <c r="J56" s="80"/>
      <c r="K56" s="80"/>
      <c r="L56" s="80"/>
      <c r="M56" s="80"/>
    </row>
    <row r="57" spans="2:13" ht="18">
      <c r="B57" s="80"/>
      <c r="C57" s="80"/>
      <c r="D57" s="80"/>
      <c r="E57" s="80"/>
      <c r="F57" s="80"/>
      <c r="G57" s="80"/>
      <c r="H57" s="80"/>
      <c r="I57" s="80"/>
      <c r="J57" s="80"/>
      <c r="K57" s="80"/>
      <c r="L57" s="80"/>
      <c r="M57" s="80"/>
    </row>
    <row r="58" spans="2:13" ht="18">
      <c r="B58" s="80"/>
      <c r="C58" s="80"/>
      <c r="D58" s="80"/>
      <c r="E58" s="80"/>
      <c r="F58" s="80"/>
      <c r="G58" s="80"/>
      <c r="H58" s="80"/>
      <c r="I58" s="80"/>
      <c r="J58" s="80"/>
      <c r="K58" s="80"/>
      <c r="L58" s="80"/>
      <c r="M58" s="80"/>
    </row>
    <row r="59" spans="2:13" ht="18">
      <c r="B59" s="80"/>
      <c r="C59" s="80"/>
      <c r="D59" s="80"/>
      <c r="E59" s="80"/>
      <c r="F59" s="80"/>
      <c r="G59" s="80"/>
      <c r="H59" s="80"/>
      <c r="I59" s="80"/>
      <c r="J59" s="80"/>
      <c r="K59" s="80"/>
      <c r="L59" s="80"/>
      <c r="M59" s="80"/>
    </row>
    <row r="60" spans="2:13" ht="18">
      <c r="B60" s="80"/>
      <c r="C60" s="80"/>
      <c r="D60" s="80"/>
      <c r="E60" s="80"/>
      <c r="F60" s="80"/>
      <c r="G60" s="80"/>
      <c r="H60" s="80"/>
      <c r="I60" s="80"/>
      <c r="J60" s="80"/>
      <c r="K60" s="80"/>
      <c r="L60" s="80"/>
      <c r="M60" s="80"/>
    </row>
    <row r="61" spans="2:13" ht="18">
      <c r="B61" s="80"/>
      <c r="C61" s="80"/>
      <c r="D61" s="80"/>
      <c r="E61" s="80"/>
      <c r="F61" s="80"/>
      <c r="G61" s="80"/>
      <c r="H61" s="80"/>
      <c r="I61" s="80"/>
      <c r="J61" s="80"/>
      <c r="K61" s="80"/>
      <c r="L61" s="80"/>
      <c r="M61" s="80"/>
    </row>
    <row r="81" ht="18">
      <c r="C81" s="80"/>
    </row>
  </sheetData>
  <sheetProtection/>
  <mergeCells count="2">
    <mergeCell ref="B3:M3"/>
    <mergeCell ref="B4:M4"/>
  </mergeCells>
  <hyperlinks>
    <hyperlink ref="A1" location="Index!A1" display="Index"/>
  </hyperlinks>
  <printOptions/>
  <pageMargins left="0.7" right="0.7" top="0.75" bottom="0.75" header="0.3" footer="0.3"/>
  <pageSetup fitToHeight="1" fitToWidth="1" horizontalDpi="600" verticalDpi="600" orientation="landscape" scale="67" r:id="rId1"/>
</worksheet>
</file>

<file path=xl/worksheets/sheet19.xml><?xml version="1.0" encoding="utf-8"?>
<worksheet xmlns="http://schemas.openxmlformats.org/spreadsheetml/2006/main" xmlns:r="http://schemas.openxmlformats.org/officeDocument/2006/relationships">
  <sheetPr>
    <pageSetUpPr fitToPage="1"/>
  </sheetPr>
  <dimension ref="A1:AQ47"/>
  <sheetViews>
    <sheetView showGridLines="0" zoomScale="90" zoomScaleNormal="90" zoomScalePageLayoutView="0" workbookViewId="0" topLeftCell="A1">
      <selection activeCell="B3" sqref="B3:I14"/>
    </sheetView>
  </sheetViews>
  <sheetFormatPr defaultColWidth="9.140625" defaultRowHeight="12.75" outlineLevelCol="1"/>
  <cols>
    <col min="1" max="1" width="7.28125" style="387" bestFit="1" customWidth="1"/>
    <col min="2" max="2" width="48.8515625" style="347" customWidth="1"/>
    <col min="3" max="4" width="11.28125" style="347" customWidth="1"/>
    <col min="5" max="5" width="10.8515625" style="347" customWidth="1"/>
    <col min="6" max="6" width="1.421875" style="347" customWidth="1" outlineLevel="1"/>
    <col min="7" max="7" width="11.28125" style="347" customWidth="1" outlineLevel="1"/>
    <col min="8" max="8" width="11.00390625" style="347" customWidth="1" outlineLevel="1"/>
    <col min="9" max="9" width="14.28125" style="347" customWidth="1" outlineLevel="1"/>
    <col min="10" max="10" width="12.421875" style="347" bestFit="1" customWidth="1"/>
    <col min="11" max="11" width="10.00390625" style="347" bestFit="1" customWidth="1"/>
    <col min="12" max="32" width="9.140625" style="347" customWidth="1"/>
    <col min="33" max="41" width="16.28125" style="347" customWidth="1"/>
    <col min="42" max="16384" width="9.140625" style="347" customWidth="1"/>
  </cols>
  <sheetData>
    <row r="1" spans="1:4" s="78" customFormat="1" ht="18">
      <c r="A1" s="739" t="s">
        <v>33</v>
      </c>
      <c r="C1" s="370"/>
      <c r="D1" s="370"/>
    </row>
    <row r="2" s="78" customFormat="1" ht="18">
      <c r="A2" s="370"/>
    </row>
    <row r="3" spans="1:9" s="310" customFormat="1" ht="15" customHeight="1">
      <c r="A3" s="371"/>
      <c r="B3" s="781" t="s">
        <v>34</v>
      </c>
      <c r="C3" s="781"/>
      <c r="D3" s="781"/>
      <c r="E3" s="781"/>
      <c r="F3" s="781"/>
      <c r="G3" s="781"/>
      <c r="H3" s="781"/>
      <c r="I3" s="781"/>
    </row>
    <row r="4" spans="1:9" s="310" customFormat="1" ht="18">
      <c r="A4" s="371"/>
      <c r="B4" s="782" t="s">
        <v>18</v>
      </c>
      <c r="C4" s="782"/>
      <c r="D4" s="782"/>
      <c r="E4" s="782"/>
      <c r="F4" s="782"/>
      <c r="G4" s="782"/>
      <c r="H4" s="782"/>
      <c r="I4" s="782"/>
    </row>
    <row r="5" spans="1:5" s="310" customFormat="1" ht="12" customHeight="1">
      <c r="A5" s="371"/>
      <c r="B5" s="335"/>
      <c r="C5" s="336"/>
      <c r="D5" s="336"/>
      <c r="E5" s="336"/>
    </row>
    <row r="6" spans="1:11" s="310" customFormat="1" ht="18">
      <c r="A6" s="371"/>
      <c r="C6" s="655" t="str">
        <f>1!C6</f>
        <v>Third quarter (Jul.-Sep.)</v>
      </c>
      <c r="D6" s="651"/>
      <c r="E6" s="654"/>
      <c r="F6" s="388"/>
      <c r="G6" s="786" t="s">
        <v>455</v>
      </c>
      <c r="H6" s="786"/>
      <c r="I6" s="786"/>
      <c r="J6" s="335"/>
      <c r="K6" s="335"/>
    </row>
    <row r="7" spans="1:11" s="311" customFormat="1" ht="18">
      <c r="A7" s="372"/>
      <c r="C7" s="656" t="str">
        <f>1!C7</f>
        <v>2020</v>
      </c>
      <c r="D7" s="656" t="str">
        <f>1!D7</f>
        <v>2021</v>
      </c>
      <c r="E7" s="656" t="s">
        <v>36</v>
      </c>
      <c r="F7" s="389"/>
      <c r="G7" s="725" t="str">
        <f>C7</f>
        <v>2020</v>
      </c>
      <c r="H7" s="725" t="str">
        <f>D7</f>
        <v>2021</v>
      </c>
      <c r="I7" s="725" t="s">
        <v>36</v>
      </c>
      <c r="J7" s="373"/>
      <c r="K7" s="373"/>
    </row>
    <row r="8" spans="1:17" s="310" customFormat="1" ht="18">
      <c r="A8" s="374"/>
      <c r="B8" s="375" t="s">
        <v>213</v>
      </c>
      <c r="C8" s="319">
        <v>0.7908798499516407</v>
      </c>
      <c r="D8" s="319">
        <v>0.697804820898189</v>
      </c>
      <c r="E8" s="376">
        <v>-9.307502905345178</v>
      </c>
      <c r="F8" s="377"/>
      <c r="G8" s="319">
        <v>0.8303286880641316</v>
      </c>
      <c r="H8" s="319">
        <v>0.6976202715156499</v>
      </c>
      <c r="I8" s="376">
        <v>-13.270841654848176</v>
      </c>
      <c r="J8" s="284"/>
      <c r="K8" s="284"/>
      <c r="L8" s="284"/>
      <c r="M8" s="284"/>
      <c r="N8" s="284"/>
      <c r="O8" s="284"/>
      <c r="P8" s="284"/>
      <c r="Q8" s="284"/>
    </row>
    <row r="9" spans="1:17" s="340" customFormat="1" ht="18">
      <c r="A9" s="371"/>
      <c r="B9" s="375" t="s">
        <v>214</v>
      </c>
      <c r="C9" s="319">
        <v>0.10253638323625863</v>
      </c>
      <c r="D9" s="319">
        <v>0.22313654348887776</v>
      </c>
      <c r="E9" s="376">
        <v>12.060016025261913</v>
      </c>
      <c r="F9" s="377"/>
      <c r="G9" s="319">
        <v>0.03564674922678075</v>
      </c>
      <c r="H9" s="319">
        <v>0.2377338610203226</v>
      </c>
      <c r="I9" s="376">
        <v>20.208711179354182</v>
      </c>
      <c r="J9" s="284"/>
      <c r="K9" s="284"/>
      <c r="L9" s="284"/>
      <c r="M9" s="284"/>
      <c r="N9" s="284"/>
      <c r="O9" s="284"/>
      <c r="P9" s="284"/>
      <c r="Q9" s="284"/>
    </row>
    <row r="10" spans="1:17" s="379" customFormat="1" ht="18">
      <c r="A10" s="378"/>
      <c r="B10" s="375" t="s">
        <v>215</v>
      </c>
      <c r="C10" s="319">
        <v>0.17497992917848534</v>
      </c>
      <c r="D10" s="319">
        <v>0.19615957087737496</v>
      </c>
      <c r="E10" s="376">
        <v>2.1179641698889613</v>
      </c>
      <c r="F10" s="377"/>
      <c r="G10" s="319">
        <v>0.17869040439983166</v>
      </c>
      <c r="H10" s="319">
        <v>0.2012498788961763</v>
      </c>
      <c r="I10" s="376">
        <v>2.255947449634463</v>
      </c>
      <c r="J10" s="284"/>
      <c r="K10" s="284"/>
      <c r="L10" s="284"/>
      <c r="M10" s="284"/>
      <c r="N10" s="284"/>
      <c r="O10" s="284"/>
      <c r="P10" s="284"/>
      <c r="Q10" s="284"/>
    </row>
    <row r="11" spans="1:17" s="310" customFormat="1" ht="36" customHeight="1">
      <c r="A11" s="371"/>
      <c r="B11" s="381" t="s">
        <v>216</v>
      </c>
      <c r="C11" s="376">
        <v>2.049389652636778</v>
      </c>
      <c r="D11" s="376">
        <v>3.536219292526925</v>
      </c>
      <c r="E11" s="376">
        <v>1.4868296398901468</v>
      </c>
      <c r="F11" s="382"/>
      <c r="G11" s="376">
        <v>1.246535833744221</v>
      </c>
      <c r="H11" s="376">
        <v>3.244726955774123</v>
      </c>
      <c r="I11" s="376">
        <v>1.998191122029902</v>
      </c>
      <c r="J11" s="284"/>
      <c r="K11" s="284"/>
      <c r="L11" s="284"/>
      <c r="M11" s="284"/>
      <c r="N11" s="284"/>
      <c r="O11" s="284"/>
      <c r="P11" s="284"/>
      <c r="Q11" s="284"/>
    </row>
    <row r="12" spans="1:17" s="310" customFormat="1" ht="18">
      <c r="A12" s="371"/>
      <c r="B12" s="381" t="s">
        <v>217</v>
      </c>
      <c r="C12" s="383">
        <v>0.28597866364239405</v>
      </c>
      <c r="D12" s="383">
        <v>0.3331968500225275</v>
      </c>
      <c r="E12" s="376">
        <v>4.721818638013348</v>
      </c>
      <c r="F12" s="382"/>
      <c r="G12" s="383">
        <v>0.23025956759070637</v>
      </c>
      <c r="H12" s="383">
        <v>0.34129482385622006</v>
      </c>
      <c r="I12" s="376">
        <v>11.10352562655137</v>
      </c>
      <c r="J12" s="284"/>
      <c r="K12" s="284"/>
      <c r="L12" s="284"/>
      <c r="M12" s="284"/>
      <c r="N12" s="284"/>
      <c r="O12" s="284"/>
      <c r="P12" s="284"/>
      <c r="Q12" s="284"/>
    </row>
    <row r="13" spans="1:6" s="310" customFormat="1" ht="12" customHeight="1">
      <c r="A13" s="371"/>
      <c r="B13" s="784"/>
      <c r="C13" s="785"/>
      <c r="D13" s="785"/>
      <c r="E13" s="785"/>
      <c r="F13" s="607"/>
    </row>
    <row r="14" spans="2:9" s="310" customFormat="1" ht="13.5" customHeight="1">
      <c r="B14" s="783"/>
      <c r="C14" s="783"/>
      <c r="D14" s="783"/>
      <c r="E14" s="783"/>
      <c r="F14" s="726"/>
      <c r="G14" s="726"/>
      <c r="H14" s="726"/>
      <c r="I14" s="726"/>
    </row>
    <row r="15" spans="1:8" s="340" customFormat="1" ht="17.25" customHeight="1">
      <c r="A15" s="371"/>
      <c r="B15" s="375"/>
      <c r="C15" s="316"/>
      <c r="D15" s="316"/>
      <c r="E15" s="316"/>
      <c r="F15" s="384"/>
      <c r="H15" s="385"/>
    </row>
    <row r="16" spans="1:9" s="340" customFormat="1" ht="17.25" customHeight="1">
      <c r="A16" s="371"/>
      <c r="B16" s="375"/>
      <c r="C16" s="386"/>
      <c r="D16" s="386"/>
      <c r="E16" s="386"/>
      <c r="F16" s="386"/>
      <c r="G16" s="386"/>
      <c r="H16" s="386"/>
      <c r="I16" s="386"/>
    </row>
    <row r="17" spans="1:9" s="340" customFormat="1" ht="17.25" customHeight="1">
      <c r="A17" s="371"/>
      <c r="B17" s="375"/>
      <c r="C17" s="386"/>
      <c r="D17" s="386"/>
      <c r="E17" s="386"/>
      <c r="F17" s="386"/>
      <c r="G17" s="386"/>
      <c r="H17" s="386"/>
      <c r="I17" s="386"/>
    </row>
    <row r="18" spans="1:9" s="340" customFormat="1" ht="17.25" customHeight="1">
      <c r="A18" s="371"/>
      <c r="B18" s="375"/>
      <c r="C18" s="386"/>
      <c r="D18" s="386"/>
      <c r="E18" s="386"/>
      <c r="F18" s="386"/>
      <c r="G18" s="386"/>
      <c r="H18" s="386"/>
      <c r="I18" s="386"/>
    </row>
    <row r="19" spans="1:9" ht="18">
      <c r="A19" s="347"/>
      <c r="C19" s="386"/>
      <c r="D19" s="386"/>
      <c r="E19" s="386"/>
      <c r="F19" s="386"/>
      <c r="G19" s="386"/>
      <c r="H19" s="386"/>
      <c r="I19" s="386"/>
    </row>
    <row r="20" spans="3:9" ht="18">
      <c r="C20" s="386"/>
      <c r="D20" s="386"/>
      <c r="E20" s="386"/>
      <c r="F20" s="386"/>
      <c r="G20" s="386"/>
      <c r="H20" s="386"/>
      <c r="I20" s="386"/>
    </row>
    <row r="21" ht="18">
      <c r="C21" s="386"/>
    </row>
    <row r="22" ht="18">
      <c r="C22" s="386"/>
    </row>
    <row r="23" spans="1:3" ht="18">
      <c r="A23" s="347"/>
      <c r="C23" s="386"/>
    </row>
    <row r="24" spans="1:3" ht="18">
      <c r="A24" s="347"/>
      <c r="C24" s="386"/>
    </row>
    <row r="25" spans="1:3" ht="18">
      <c r="A25" s="347"/>
      <c r="C25" s="386"/>
    </row>
    <row r="26" spans="1:43" ht="18">
      <c r="A26" s="347"/>
      <c r="AE26" s="80"/>
      <c r="AF26" s="80"/>
      <c r="AG26" s="80"/>
      <c r="AH26" s="80"/>
      <c r="AI26" s="80"/>
      <c r="AJ26" s="80"/>
      <c r="AK26" s="80"/>
      <c r="AL26" s="80"/>
      <c r="AM26" s="80"/>
      <c r="AN26" s="80"/>
      <c r="AO26" s="80"/>
      <c r="AP26" s="80"/>
      <c r="AQ26" s="80"/>
    </row>
    <row r="27" spans="31:43" ht="18">
      <c r="AE27" s="80"/>
      <c r="AF27" s="80"/>
      <c r="AG27" s="80"/>
      <c r="AH27" s="80"/>
      <c r="AI27" s="80"/>
      <c r="AJ27" s="80"/>
      <c r="AK27" s="80"/>
      <c r="AL27" s="80"/>
      <c r="AM27" s="80"/>
      <c r="AN27" s="80"/>
      <c r="AO27" s="80"/>
      <c r="AP27" s="80"/>
      <c r="AQ27" s="80"/>
    </row>
    <row r="28" spans="31:43" ht="18">
      <c r="AE28" s="80"/>
      <c r="AF28" s="80"/>
      <c r="AG28" s="80"/>
      <c r="AH28" s="80"/>
      <c r="AI28" s="80"/>
      <c r="AJ28" s="80"/>
      <c r="AK28" s="80"/>
      <c r="AL28" s="80"/>
      <c r="AM28" s="80"/>
      <c r="AN28" s="80"/>
      <c r="AO28" s="80"/>
      <c r="AP28" s="80"/>
      <c r="AQ28" s="80"/>
    </row>
    <row r="29" spans="31:43" ht="18">
      <c r="AE29" s="80"/>
      <c r="AF29" s="80"/>
      <c r="AG29" s="80"/>
      <c r="AH29" s="80"/>
      <c r="AI29" s="80"/>
      <c r="AJ29" s="80"/>
      <c r="AK29" s="80"/>
      <c r="AL29" s="80"/>
      <c r="AM29" s="80"/>
      <c r="AN29" s="80"/>
      <c r="AO29" s="80"/>
      <c r="AP29" s="80"/>
      <c r="AQ29" s="80"/>
    </row>
    <row r="30" spans="1:43" ht="33" customHeight="1">
      <c r="A30" s="347"/>
      <c r="AE30" s="80"/>
      <c r="AF30" s="80"/>
      <c r="AG30" s="80"/>
      <c r="AH30" s="80"/>
      <c r="AI30" s="80"/>
      <c r="AJ30" s="80"/>
      <c r="AK30" s="80"/>
      <c r="AL30" s="80"/>
      <c r="AM30" s="80"/>
      <c r="AN30" s="80"/>
      <c r="AO30" s="80"/>
      <c r="AP30" s="80"/>
      <c r="AQ30" s="80"/>
    </row>
    <row r="31" spans="1:43" ht="18">
      <c r="A31" s="347"/>
      <c r="AE31" s="80"/>
      <c r="AF31" s="80"/>
      <c r="AG31" s="80"/>
      <c r="AH31" s="80"/>
      <c r="AI31" s="80"/>
      <c r="AJ31" s="80"/>
      <c r="AK31" s="80"/>
      <c r="AL31" s="80"/>
      <c r="AM31" s="80"/>
      <c r="AN31" s="80"/>
      <c r="AO31" s="80"/>
      <c r="AP31" s="80"/>
      <c r="AQ31" s="80"/>
    </row>
    <row r="32" spans="1:43" ht="33" customHeight="1">
      <c r="A32" s="347"/>
      <c r="AE32" s="80"/>
      <c r="AF32" s="80"/>
      <c r="AG32" s="80"/>
      <c r="AH32" s="80"/>
      <c r="AI32" s="80"/>
      <c r="AJ32" s="80"/>
      <c r="AK32" s="80"/>
      <c r="AL32" s="80"/>
      <c r="AM32" s="80"/>
      <c r="AN32" s="80"/>
      <c r="AO32" s="80"/>
      <c r="AP32" s="80"/>
      <c r="AQ32" s="80"/>
    </row>
    <row r="33" spans="1:43" ht="33" customHeight="1">
      <c r="A33" s="347"/>
      <c r="AE33" s="80"/>
      <c r="AF33" s="80"/>
      <c r="AG33" s="80"/>
      <c r="AH33" s="80"/>
      <c r="AI33" s="80"/>
      <c r="AJ33" s="80"/>
      <c r="AK33" s="80"/>
      <c r="AL33" s="80"/>
      <c r="AM33" s="80"/>
      <c r="AN33" s="80"/>
      <c r="AO33" s="80"/>
      <c r="AP33" s="80"/>
      <c r="AQ33" s="80"/>
    </row>
    <row r="34" spans="1:43" ht="18">
      <c r="A34" s="347"/>
      <c r="AE34" s="80"/>
      <c r="AF34" s="80"/>
      <c r="AG34" s="80"/>
      <c r="AH34" s="80"/>
      <c r="AI34" s="80"/>
      <c r="AJ34" s="80"/>
      <c r="AK34" s="80"/>
      <c r="AL34" s="80"/>
      <c r="AM34" s="80"/>
      <c r="AN34" s="80"/>
      <c r="AO34" s="80"/>
      <c r="AP34" s="80"/>
      <c r="AQ34" s="80"/>
    </row>
    <row r="35" spans="1:43" ht="33" customHeight="1">
      <c r="A35" s="347"/>
      <c r="AE35" s="80"/>
      <c r="AF35" s="80"/>
      <c r="AG35" s="80"/>
      <c r="AH35" s="80"/>
      <c r="AI35" s="80"/>
      <c r="AJ35" s="80"/>
      <c r="AK35" s="80"/>
      <c r="AL35" s="80"/>
      <c r="AM35" s="80"/>
      <c r="AN35" s="80"/>
      <c r="AO35" s="80"/>
      <c r="AP35" s="80"/>
      <c r="AQ35" s="80"/>
    </row>
    <row r="36" spans="1:43" ht="33" customHeight="1">
      <c r="A36" s="347"/>
      <c r="AE36" s="80"/>
      <c r="AF36" s="80"/>
      <c r="AG36" s="80"/>
      <c r="AH36" s="80"/>
      <c r="AI36" s="80"/>
      <c r="AJ36" s="80"/>
      <c r="AK36" s="80"/>
      <c r="AL36" s="80"/>
      <c r="AM36" s="80"/>
      <c r="AN36" s="80"/>
      <c r="AO36" s="80"/>
      <c r="AP36" s="80"/>
      <c r="AQ36" s="80"/>
    </row>
    <row r="37" spans="1:43" ht="18">
      <c r="A37" s="347"/>
      <c r="AE37" s="80"/>
      <c r="AF37" s="80"/>
      <c r="AG37" s="80"/>
      <c r="AH37" s="80"/>
      <c r="AI37" s="80"/>
      <c r="AJ37" s="80"/>
      <c r="AK37" s="80"/>
      <c r="AL37" s="80"/>
      <c r="AM37" s="80"/>
      <c r="AN37" s="80"/>
      <c r="AO37" s="80"/>
      <c r="AP37" s="80"/>
      <c r="AQ37" s="80"/>
    </row>
    <row r="38" spans="1:43" ht="33" customHeight="1">
      <c r="A38" s="347"/>
      <c r="AE38" s="80"/>
      <c r="AF38" s="80"/>
      <c r="AG38" s="80"/>
      <c r="AH38" s="80"/>
      <c r="AI38" s="80"/>
      <c r="AJ38" s="80"/>
      <c r="AK38" s="80"/>
      <c r="AL38" s="80"/>
      <c r="AM38" s="80"/>
      <c r="AN38" s="80"/>
      <c r="AO38" s="80"/>
      <c r="AP38" s="80"/>
      <c r="AQ38" s="80"/>
    </row>
    <row r="39" spans="1:43" ht="33" customHeight="1">
      <c r="A39" s="347"/>
      <c r="AE39" s="80"/>
      <c r="AF39" s="80"/>
      <c r="AG39" s="80"/>
      <c r="AH39" s="80"/>
      <c r="AI39" s="80"/>
      <c r="AJ39" s="80"/>
      <c r="AK39" s="80"/>
      <c r="AL39" s="80"/>
      <c r="AM39" s="80"/>
      <c r="AN39" s="80"/>
      <c r="AO39" s="80"/>
      <c r="AP39" s="80"/>
      <c r="AQ39" s="80"/>
    </row>
    <row r="40" spans="1:43" ht="18">
      <c r="A40" s="347"/>
      <c r="AE40" s="80"/>
      <c r="AF40" s="80"/>
      <c r="AG40" s="80"/>
      <c r="AH40" s="80"/>
      <c r="AI40" s="80"/>
      <c r="AJ40" s="80"/>
      <c r="AK40" s="80"/>
      <c r="AL40" s="80"/>
      <c r="AM40" s="80"/>
      <c r="AN40" s="80"/>
      <c r="AO40" s="80"/>
      <c r="AP40" s="80"/>
      <c r="AQ40" s="80"/>
    </row>
    <row r="41" spans="1:43" ht="18">
      <c r="A41" s="347"/>
      <c r="AE41" s="80"/>
      <c r="AF41" s="80"/>
      <c r="AG41" s="80"/>
      <c r="AH41" s="80"/>
      <c r="AI41" s="80"/>
      <c r="AJ41" s="80"/>
      <c r="AK41" s="80"/>
      <c r="AL41" s="80"/>
      <c r="AM41" s="80"/>
      <c r="AN41" s="80"/>
      <c r="AO41" s="80"/>
      <c r="AP41" s="80"/>
      <c r="AQ41" s="80"/>
    </row>
    <row r="42" spans="1:43" ht="35.25" customHeight="1">
      <c r="A42" s="347"/>
      <c r="AE42" s="80"/>
      <c r="AF42" s="80"/>
      <c r="AG42" s="80"/>
      <c r="AH42" s="80"/>
      <c r="AI42" s="80"/>
      <c r="AJ42" s="80"/>
      <c r="AK42" s="80"/>
      <c r="AL42" s="80"/>
      <c r="AM42" s="80"/>
      <c r="AN42" s="80"/>
      <c r="AO42" s="80"/>
      <c r="AP42" s="80"/>
      <c r="AQ42" s="80"/>
    </row>
    <row r="43" spans="1:43" ht="18">
      <c r="A43" s="347"/>
      <c r="AE43" s="80"/>
      <c r="AF43" s="80"/>
      <c r="AG43" s="80"/>
      <c r="AH43" s="80"/>
      <c r="AI43" s="80"/>
      <c r="AJ43" s="80"/>
      <c r="AK43" s="80"/>
      <c r="AL43" s="80"/>
      <c r="AM43" s="80"/>
      <c r="AN43" s="80"/>
      <c r="AO43" s="80"/>
      <c r="AP43" s="80"/>
      <c r="AQ43" s="80"/>
    </row>
    <row r="44" spans="31:43" ht="18">
      <c r="AE44" s="80"/>
      <c r="AF44" s="80"/>
      <c r="AG44" s="80"/>
      <c r="AH44" s="80"/>
      <c r="AI44" s="80"/>
      <c r="AJ44" s="80"/>
      <c r="AK44" s="80"/>
      <c r="AL44" s="80"/>
      <c r="AM44" s="80"/>
      <c r="AN44" s="80"/>
      <c r="AO44" s="80"/>
      <c r="AP44" s="80"/>
      <c r="AQ44" s="80"/>
    </row>
    <row r="45" spans="31:43" ht="18">
      <c r="AE45" s="80"/>
      <c r="AF45" s="80"/>
      <c r="AG45" s="80"/>
      <c r="AH45" s="80"/>
      <c r="AI45" s="80"/>
      <c r="AJ45" s="80"/>
      <c r="AK45" s="80"/>
      <c r="AL45" s="80"/>
      <c r="AM45" s="80"/>
      <c r="AN45" s="80"/>
      <c r="AO45" s="80"/>
      <c r="AP45" s="80"/>
      <c r="AQ45" s="80"/>
    </row>
    <row r="46" spans="31:43" ht="18">
      <c r="AE46" s="80"/>
      <c r="AF46" s="80"/>
      <c r="AG46" s="80"/>
      <c r="AH46" s="80"/>
      <c r="AI46" s="80"/>
      <c r="AJ46" s="80"/>
      <c r="AK46" s="80"/>
      <c r="AL46" s="80"/>
      <c r="AM46" s="80"/>
      <c r="AN46" s="80"/>
      <c r="AO46" s="80"/>
      <c r="AP46" s="80"/>
      <c r="AQ46" s="80"/>
    </row>
    <row r="47" spans="31:43" ht="18">
      <c r="AE47" s="80"/>
      <c r="AF47" s="80"/>
      <c r="AG47" s="80"/>
      <c r="AH47" s="80"/>
      <c r="AI47" s="80"/>
      <c r="AJ47" s="80"/>
      <c r="AK47" s="80"/>
      <c r="AL47" s="80"/>
      <c r="AM47" s="80"/>
      <c r="AN47" s="80"/>
      <c r="AO47" s="80"/>
      <c r="AP47" s="80"/>
      <c r="AQ47" s="80"/>
    </row>
  </sheetData>
  <sheetProtection/>
  <mergeCells count="5">
    <mergeCell ref="B3:I3"/>
    <mergeCell ref="B4:I4"/>
    <mergeCell ref="B14:E14"/>
    <mergeCell ref="B13:E13"/>
    <mergeCell ref="G6:I6"/>
  </mergeCells>
  <hyperlinks>
    <hyperlink ref="A1" location="Index!A1" display="Index"/>
  </hyperlinks>
  <printOptions horizontalCentered="1"/>
  <pageMargins left="0" right="0" top="0.75" bottom="1" header="0" footer="0"/>
  <pageSetup fitToHeight="1" fitToWidth="1" horizontalDpi="600" verticalDpi="600" orientation="landscape" r:id="rId1"/>
</worksheet>
</file>

<file path=xl/worksheets/sheet2.xml><?xml version="1.0" encoding="utf-8"?>
<worksheet xmlns="http://schemas.openxmlformats.org/spreadsheetml/2006/main" xmlns:r="http://schemas.openxmlformats.org/officeDocument/2006/relationships">
  <sheetPr>
    <pageSetUpPr fitToPage="1"/>
  </sheetPr>
  <dimension ref="A1:Z35"/>
  <sheetViews>
    <sheetView showGridLines="0" zoomScale="85" zoomScaleNormal="85" zoomScalePageLayoutView="0" workbookViewId="0" topLeftCell="A11">
      <selection activeCell="B3" sqref="B3:K24"/>
    </sheetView>
  </sheetViews>
  <sheetFormatPr defaultColWidth="9.140625" defaultRowHeight="12.75" outlineLevelCol="1"/>
  <cols>
    <col min="1" max="1" width="9.00390625" style="29" customWidth="1"/>
    <col min="2" max="2" width="45.28125" style="29" customWidth="1"/>
    <col min="3" max="6" width="9.8515625" style="29" customWidth="1"/>
    <col min="7" max="7" width="1.28515625" style="29" customWidth="1" outlineLevel="1"/>
    <col min="8" max="11" width="9.140625" style="29" customWidth="1" outlineLevel="1"/>
    <col min="12" max="12" width="19.421875" style="29" bestFit="1" customWidth="1"/>
    <col min="13" max="13" width="21.28125" style="29" bestFit="1" customWidth="1"/>
    <col min="14" max="22" width="9.140625" style="29" customWidth="1"/>
    <col min="23" max="23" width="11.00390625" style="29" bestFit="1" customWidth="1"/>
    <col min="24" max="16384" width="9.140625" style="29" customWidth="1"/>
  </cols>
  <sheetData>
    <row r="1" spans="1:6" ht="18">
      <c r="A1" s="739" t="s">
        <v>33</v>
      </c>
      <c r="B1" s="27"/>
      <c r="C1" s="28"/>
      <c r="D1" s="28"/>
      <c r="E1" s="27"/>
      <c r="F1" s="27"/>
    </row>
    <row r="2" spans="1:7" s="27" customFormat="1" ht="18">
      <c r="A2" s="29"/>
      <c r="B2" s="29"/>
      <c r="C2" s="29"/>
      <c r="D2" s="29"/>
      <c r="E2" s="29"/>
      <c r="F2" s="29"/>
      <c r="G2" s="29"/>
    </row>
    <row r="3" spans="1:11" ht="18">
      <c r="A3" s="30"/>
      <c r="B3" s="741" t="s">
        <v>34</v>
      </c>
      <c r="C3" s="741"/>
      <c r="D3" s="741"/>
      <c r="E3" s="741"/>
      <c r="F3" s="741"/>
      <c r="G3" s="741"/>
      <c r="H3" s="741"/>
      <c r="I3" s="741"/>
      <c r="J3" s="741"/>
      <c r="K3" s="741"/>
    </row>
    <row r="4" spans="1:11" ht="18">
      <c r="A4" s="30"/>
      <c r="B4" s="741" t="s">
        <v>1</v>
      </c>
      <c r="C4" s="741"/>
      <c r="D4" s="741"/>
      <c r="E4" s="741"/>
      <c r="F4" s="741"/>
      <c r="G4" s="741"/>
      <c r="H4" s="741"/>
      <c r="I4" s="741"/>
      <c r="J4" s="741"/>
      <c r="K4" s="741"/>
    </row>
    <row r="5" spans="1:11" ht="12" customHeight="1">
      <c r="A5" s="30"/>
      <c r="B5" s="31"/>
      <c r="C5" s="31"/>
      <c r="D5" s="31"/>
      <c r="E5" s="31"/>
      <c r="F5" s="31"/>
      <c r="G5" s="30"/>
      <c r="H5" s="706"/>
      <c r="I5" s="706"/>
      <c r="J5" s="706"/>
      <c r="K5" s="706"/>
    </row>
    <row r="6" spans="2:13" ht="18">
      <c r="B6" s="32"/>
      <c r="C6" s="622" t="s">
        <v>454</v>
      </c>
      <c r="D6" s="623"/>
      <c r="E6" s="624"/>
      <c r="F6" s="624"/>
      <c r="G6" s="68"/>
      <c r="H6" s="700" t="s">
        <v>455</v>
      </c>
      <c r="I6" s="701"/>
      <c r="J6" s="701"/>
      <c r="K6" s="701"/>
      <c r="M6" s="592"/>
    </row>
    <row r="7" spans="1:13" ht="18">
      <c r="A7" s="33"/>
      <c r="B7" s="32"/>
      <c r="C7" s="625" t="s">
        <v>461</v>
      </c>
      <c r="D7" s="625" t="s">
        <v>462</v>
      </c>
      <c r="E7" s="626" t="s">
        <v>36</v>
      </c>
      <c r="F7" s="626"/>
      <c r="G7" s="69"/>
      <c r="H7" s="702" t="str">
        <f>C7</f>
        <v>2020</v>
      </c>
      <c r="I7" s="702" t="str">
        <f>D7</f>
        <v>2021</v>
      </c>
      <c r="J7" s="703" t="s">
        <v>36</v>
      </c>
      <c r="K7" s="703"/>
      <c r="M7" s="592"/>
    </row>
    <row r="8" spans="1:13" s="40" customFormat="1" ht="24" customHeight="1">
      <c r="A8" s="34"/>
      <c r="B8" s="35" t="s">
        <v>37</v>
      </c>
      <c r="C8" s="36"/>
      <c r="D8" s="36"/>
      <c r="E8" s="37"/>
      <c r="F8" s="38"/>
      <c r="G8" s="39"/>
      <c r="H8" s="36"/>
      <c r="I8" s="36"/>
      <c r="J8" s="37"/>
      <c r="K8" s="38"/>
      <c r="M8" s="592"/>
    </row>
    <row r="9" spans="1:26" s="40" customFormat="1" ht="18">
      <c r="A9" s="34"/>
      <c r="B9" s="41" t="s">
        <v>35</v>
      </c>
      <c r="C9" s="42">
        <v>2394.60777991304</v>
      </c>
      <c r="D9" s="42">
        <v>2478.06188669565</v>
      </c>
      <c r="E9" s="43">
        <v>0.03485084592251719</v>
      </c>
      <c r="F9" s="44">
        <v>83.45410678261032</v>
      </c>
      <c r="G9" s="45"/>
      <c r="H9" s="46">
        <v>2418.60732780657</v>
      </c>
      <c r="I9" s="46">
        <v>2467.10640976557</v>
      </c>
      <c r="J9" s="43">
        <v>0.020052482848873066</v>
      </c>
      <c r="K9" s="44">
        <v>48.499081958999795</v>
      </c>
      <c r="L9" s="47"/>
      <c r="M9" s="592"/>
      <c r="N9" s="47"/>
      <c r="P9" s="47"/>
      <c r="Q9" s="47"/>
      <c r="R9" s="47"/>
      <c r="S9" s="47"/>
      <c r="T9" s="47"/>
      <c r="U9" s="47"/>
      <c r="V9" s="47"/>
      <c r="W9" s="47"/>
      <c r="X9" s="44"/>
      <c r="Y9" s="44"/>
      <c r="Z9" s="44"/>
    </row>
    <row r="10" spans="1:26" ht="17.25" customHeight="1">
      <c r="A10" s="48"/>
      <c r="B10" s="49" t="s">
        <v>39</v>
      </c>
      <c r="C10" s="42">
        <v>1700.22778392391</v>
      </c>
      <c r="D10" s="42">
        <v>1772.86211111957</v>
      </c>
      <c r="E10" s="43">
        <v>0.04272035069796898</v>
      </c>
      <c r="F10" s="44">
        <v>72.63432719566003</v>
      </c>
      <c r="G10" s="45"/>
      <c r="H10" s="46">
        <v>1729.79072987226</v>
      </c>
      <c r="I10" s="46">
        <v>1765.38465930403</v>
      </c>
      <c r="J10" s="43">
        <v>0.020577014789759263</v>
      </c>
      <c r="K10" s="44">
        <v>35.59392943176999</v>
      </c>
      <c r="L10" s="47"/>
      <c r="M10" s="592"/>
      <c r="N10" s="47"/>
      <c r="P10" s="47"/>
      <c r="Q10" s="47"/>
      <c r="R10" s="47"/>
      <c r="S10" s="47"/>
      <c r="T10" s="47"/>
      <c r="U10" s="47"/>
      <c r="V10" s="47"/>
      <c r="W10" s="47"/>
      <c r="X10" s="44"/>
      <c r="Y10" s="44"/>
      <c r="Z10" s="44"/>
    </row>
    <row r="11" spans="1:26" ht="17.25" customHeight="1">
      <c r="A11" s="50"/>
      <c r="B11" s="51" t="s">
        <v>41</v>
      </c>
      <c r="C11" s="42">
        <v>1680.81823657609</v>
      </c>
      <c r="D11" s="42">
        <v>1751.93018970652</v>
      </c>
      <c r="E11" s="43">
        <v>0.042307937635950754</v>
      </c>
      <c r="F11" s="44">
        <v>71.11195313043004</v>
      </c>
      <c r="G11" s="45"/>
      <c r="H11" s="46">
        <v>1710.32074444891</v>
      </c>
      <c r="I11" s="46">
        <v>1744.66121860073</v>
      </c>
      <c r="J11" s="43">
        <v>0.0200783825275328</v>
      </c>
      <c r="K11" s="44">
        <v>34.34047415181999</v>
      </c>
      <c r="L11" s="47"/>
      <c r="M11" s="592"/>
      <c r="N11" s="47"/>
      <c r="P11" s="47"/>
      <c r="Q11" s="47"/>
      <c r="R11" s="47"/>
      <c r="S11" s="47"/>
      <c r="T11" s="47"/>
      <c r="U11" s="47"/>
      <c r="V11" s="47"/>
      <c r="W11" s="47"/>
      <c r="X11" s="44"/>
      <c r="Y11" s="44"/>
      <c r="Z11" s="44"/>
    </row>
    <row r="12" spans="1:26" ht="18.75">
      <c r="A12" s="52"/>
      <c r="B12" s="593" t="s">
        <v>42</v>
      </c>
      <c r="C12" s="42">
        <v>1658.050113</v>
      </c>
      <c r="D12" s="42">
        <v>1740.0080631087</v>
      </c>
      <c r="E12" s="43">
        <v>0.04943032147587445</v>
      </c>
      <c r="F12" s="44">
        <v>81.95795010870006</v>
      </c>
      <c r="G12" s="45"/>
      <c r="H12" s="46">
        <v>1689.85563435401</v>
      </c>
      <c r="I12" s="46">
        <v>1730.5158005641</v>
      </c>
      <c r="J12" s="43">
        <v>0.024061325348442075</v>
      </c>
      <c r="K12" s="44">
        <v>40.66016621008998</v>
      </c>
      <c r="L12" s="47"/>
      <c r="M12" s="592"/>
      <c r="N12" s="47"/>
      <c r="P12" s="47"/>
      <c r="Q12" s="47"/>
      <c r="R12" s="47"/>
      <c r="S12" s="47"/>
      <c r="T12" s="47"/>
      <c r="U12" s="47"/>
      <c r="V12" s="47"/>
      <c r="W12" s="47"/>
      <c r="X12" s="44"/>
      <c r="Y12" s="44"/>
      <c r="Z12" s="44"/>
    </row>
    <row r="13" spans="1:26" ht="18">
      <c r="A13" s="52"/>
      <c r="B13" s="593" t="s">
        <v>43</v>
      </c>
      <c r="C13" s="42">
        <v>22.768123576087</v>
      </c>
      <c r="D13" s="42">
        <v>11.9221265978261</v>
      </c>
      <c r="E13" s="43">
        <v>-0.4763676260810653</v>
      </c>
      <c r="F13" s="44">
        <v>-10.8459969782609</v>
      </c>
      <c r="G13" s="45"/>
      <c r="H13" s="46">
        <v>20.4651100948905</v>
      </c>
      <c r="I13" s="46">
        <v>14.14541803663</v>
      </c>
      <c r="J13" s="43">
        <v>-0.30880322797962023</v>
      </c>
      <c r="K13" s="44">
        <v>-6.3196920582604985</v>
      </c>
      <c r="L13" s="47"/>
      <c r="M13" s="592"/>
      <c r="N13" s="47"/>
      <c r="O13" s="47"/>
      <c r="P13" s="47"/>
      <c r="Q13" s="47"/>
      <c r="R13" s="47"/>
      <c r="S13" s="47"/>
      <c r="T13" s="47"/>
      <c r="U13" s="47"/>
      <c r="V13" s="47"/>
      <c r="W13" s="47"/>
      <c r="X13" s="44"/>
      <c r="Y13" s="44"/>
      <c r="Z13" s="44"/>
    </row>
    <row r="14" spans="1:26" ht="18">
      <c r="A14" s="52"/>
      <c r="B14" s="51" t="s">
        <v>38</v>
      </c>
      <c r="C14" s="42">
        <v>19.40954734782008</v>
      </c>
      <c r="D14" s="42">
        <v>20.931921413050077</v>
      </c>
      <c r="E14" s="43">
        <v>0.07843428998878621</v>
      </c>
      <c r="F14" s="44">
        <v>1.5223740652299966</v>
      </c>
      <c r="G14" s="45"/>
      <c r="H14" s="46">
        <v>19.469985423349954</v>
      </c>
      <c r="I14" s="46">
        <v>20.723440703299957</v>
      </c>
      <c r="J14" s="43">
        <v>0.06437885045598235</v>
      </c>
      <c r="K14" s="44">
        <v>1.2534552799500034</v>
      </c>
      <c r="L14" s="47"/>
      <c r="M14" s="592"/>
      <c r="N14" s="47"/>
      <c r="O14" s="47"/>
      <c r="P14" s="47"/>
      <c r="Q14" s="47"/>
      <c r="R14" s="47"/>
      <c r="S14" s="47"/>
      <c r="T14" s="47"/>
      <c r="U14" s="47"/>
      <c r="V14" s="47"/>
      <c r="W14" s="47"/>
      <c r="X14" s="44"/>
      <c r="Y14" s="44"/>
      <c r="Z14" s="44"/>
    </row>
    <row r="15" spans="1:26" ht="18.75">
      <c r="A15" s="52"/>
      <c r="B15" s="49" t="s">
        <v>40</v>
      </c>
      <c r="C15" s="42">
        <v>4915.91416484783</v>
      </c>
      <c r="D15" s="42">
        <v>4708.8165643913</v>
      </c>
      <c r="E15" s="43">
        <v>-0.04212799359627151</v>
      </c>
      <c r="F15" s="44">
        <v>-207.09760045653002</v>
      </c>
      <c r="G15" s="45"/>
      <c r="H15" s="46">
        <v>4853.02683051095</v>
      </c>
      <c r="I15" s="46">
        <v>4754.59839994872</v>
      </c>
      <c r="J15" s="43">
        <v>-0.020281864081898693</v>
      </c>
      <c r="K15" s="44">
        <v>-98.42843056223046</v>
      </c>
      <c r="L15" s="47"/>
      <c r="M15" s="47"/>
      <c r="N15" s="47"/>
      <c r="O15" s="47"/>
      <c r="P15" s="47"/>
      <c r="Q15" s="47"/>
      <c r="R15" s="47"/>
      <c r="S15" s="47"/>
      <c r="T15" s="47"/>
      <c r="U15" s="47"/>
      <c r="V15" s="47"/>
      <c r="W15" s="47"/>
      <c r="X15" s="44"/>
      <c r="Y15" s="44"/>
      <c r="Z15" s="44"/>
    </row>
    <row r="16" spans="1:26" ht="18">
      <c r="A16" s="52"/>
      <c r="B16" s="51" t="s">
        <v>44</v>
      </c>
      <c r="C16" s="42">
        <v>4826.11292138043</v>
      </c>
      <c r="D16" s="42">
        <v>4634.95308520652</v>
      </c>
      <c r="E16" s="43">
        <v>-0.039609482680573405</v>
      </c>
      <c r="F16" s="44">
        <v>-191.15983617390975</v>
      </c>
      <c r="G16" s="45"/>
      <c r="H16" s="46">
        <v>4760.00461439416</v>
      </c>
      <c r="I16" s="46">
        <v>4678.37765242857</v>
      </c>
      <c r="J16" s="43">
        <v>-0.017148504797401043</v>
      </c>
      <c r="K16" s="44">
        <v>-81.62696196558954</v>
      </c>
      <c r="L16" s="47"/>
      <c r="M16" s="47"/>
      <c r="N16" s="47"/>
      <c r="O16" s="47"/>
      <c r="P16" s="47"/>
      <c r="Q16" s="47"/>
      <c r="R16" s="47"/>
      <c r="S16" s="47"/>
      <c r="T16" s="47"/>
      <c r="U16" s="47"/>
      <c r="V16" s="47"/>
      <c r="W16" s="47"/>
      <c r="X16" s="44"/>
      <c r="Y16" s="44"/>
      <c r="Z16" s="44"/>
    </row>
    <row r="17" spans="1:26" ht="18">
      <c r="A17" s="52"/>
      <c r="B17" s="51" t="s">
        <v>38</v>
      </c>
      <c r="C17" s="42">
        <v>89.80124346740013</v>
      </c>
      <c r="D17" s="42">
        <v>73.86347918477986</v>
      </c>
      <c r="E17" s="43">
        <v>-0.17747821374440131</v>
      </c>
      <c r="F17" s="44">
        <v>-15.937764282620265</v>
      </c>
      <c r="G17" s="45"/>
      <c r="H17" s="46">
        <v>93.02221611679033</v>
      </c>
      <c r="I17" s="46">
        <v>76.22074752014942</v>
      </c>
      <c r="J17" s="43">
        <v>-0.18061780613296186</v>
      </c>
      <c r="K17" s="44">
        <v>-16.801468596640916</v>
      </c>
      <c r="L17" s="47"/>
      <c r="M17" s="47"/>
      <c r="N17" s="47"/>
      <c r="O17" s="47"/>
      <c r="P17" s="47"/>
      <c r="Q17" s="47"/>
      <c r="R17" s="47"/>
      <c r="S17" s="47"/>
      <c r="T17" s="47"/>
      <c r="U17" s="47"/>
      <c r="V17" s="47"/>
      <c r="W17" s="47"/>
      <c r="X17" s="44"/>
      <c r="Y17" s="44"/>
      <c r="Z17" s="44"/>
    </row>
    <row r="18" spans="1:26" ht="16.5" customHeight="1">
      <c r="A18" s="50"/>
      <c r="B18" s="35" t="s">
        <v>45</v>
      </c>
      <c r="C18" s="42"/>
      <c r="D18" s="42"/>
      <c r="E18" s="43"/>
      <c r="F18" s="44"/>
      <c r="G18" s="45"/>
      <c r="H18" s="46"/>
      <c r="I18" s="46"/>
      <c r="J18" s="43"/>
      <c r="K18" s="44"/>
      <c r="L18" s="47"/>
      <c r="M18" s="47"/>
      <c r="N18" s="47"/>
      <c r="O18" s="47"/>
      <c r="P18" s="47"/>
      <c r="Q18" s="47"/>
      <c r="R18" s="47"/>
      <c r="S18" s="47"/>
      <c r="T18" s="47"/>
      <c r="U18" s="47"/>
      <c r="V18" s="47"/>
      <c r="W18" s="47"/>
      <c r="X18" s="44"/>
      <c r="Y18" s="44"/>
      <c r="Z18" s="44"/>
    </row>
    <row r="19" spans="1:26" ht="18.75">
      <c r="A19" s="50"/>
      <c r="B19" s="41" t="s">
        <v>46</v>
      </c>
      <c r="C19" s="42">
        <v>2280.0239931413</v>
      </c>
      <c r="D19" s="42">
        <v>2128.07554709783</v>
      </c>
      <c r="E19" s="43">
        <v>-0.06664335397371102</v>
      </c>
      <c r="F19" s="44">
        <v>-151.94844604346963</v>
      </c>
      <c r="G19" s="45"/>
      <c r="H19" s="42">
        <v>2257.94265166423</v>
      </c>
      <c r="I19" s="42">
        <v>2059.65844997802</v>
      </c>
      <c r="J19" s="43">
        <v>-0.08781631435150206</v>
      </c>
      <c r="K19" s="44">
        <v>-198.28420168621005</v>
      </c>
      <c r="L19" s="47"/>
      <c r="M19" s="47"/>
      <c r="N19" s="47"/>
      <c r="O19" s="47"/>
      <c r="P19" s="47"/>
      <c r="Q19" s="47"/>
      <c r="R19" s="47"/>
      <c r="S19" s="47"/>
      <c r="T19" s="47"/>
      <c r="U19" s="47"/>
      <c r="V19" s="47"/>
      <c r="W19" s="47"/>
      <c r="X19" s="44"/>
      <c r="Y19" s="44"/>
      <c r="Z19" s="44"/>
    </row>
    <row r="20" spans="1:26" ht="18">
      <c r="A20" s="50"/>
      <c r="B20" s="41" t="s">
        <v>47</v>
      </c>
      <c r="C20" s="42">
        <v>209.226773532609</v>
      </c>
      <c r="D20" s="42">
        <v>160.527117</v>
      </c>
      <c r="E20" s="43">
        <v>-0.2327601564099966</v>
      </c>
      <c r="F20" s="44">
        <v>-48.699656532609</v>
      </c>
      <c r="G20" s="45"/>
      <c r="H20" s="42">
        <v>214.988978007299</v>
      </c>
      <c r="I20" s="42">
        <v>170.981577717949</v>
      </c>
      <c r="J20" s="43">
        <v>-0.20469607650237742</v>
      </c>
      <c r="K20" s="44">
        <v>-44.00740028935002</v>
      </c>
      <c r="L20" s="47"/>
      <c r="M20" s="47"/>
      <c r="N20" s="47"/>
      <c r="O20" s="47"/>
      <c r="P20" s="47"/>
      <c r="Q20" s="47"/>
      <c r="R20" s="47"/>
      <c r="S20" s="47"/>
      <c r="T20" s="47"/>
      <c r="U20" s="47"/>
      <c r="V20" s="47"/>
      <c r="W20" s="47"/>
      <c r="X20" s="44"/>
      <c r="Y20" s="44"/>
      <c r="Z20" s="44"/>
    </row>
    <row r="21" spans="1:26" ht="18.75">
      <c r="A21" s="50"/>
      <c r="B21" s="41" t="s">
        <v>48</v>
      </c>
      <c r="C21" s="42">
        <v>564.7899940022819</v>
      </c>
      <c r="D21" s="42">
        <v>701.8024088776089</v>
      </c>
      <c r="E21" s="43">
        <v>0.2425900181134819</v>
      </c>
      <c r="F21" s="44">
        <v>137.01241487532695</v>
      </c>
      <c r="G21" s="45"/>
      <c r="H21" s="42">
        <v>589.7626369221905</v>
      </c>
      <c r="I21" s="42">
        <v>709.2277232893769</v>
      </c>
      <c r="J21" s="43">
        <v>0.20256469109444075</v>
      </c>
      <c r="K21" s="44">
        <v>119.46508636718636</v>
      </c>
      <c r="L21" s="47"/>
      <c r="M21" s="47"/>
      <c r="N21" s="47"/>
      <c r="O21" s="47"/>
      <c r="P21" s="47"/>
      <c r="Q21" s="47"/>
      <c r="R21" s="47"/>
      <c r="S21" s="47"/>
      <c r="T21" s="47"/>
      <c r="U21" s="47"/>
      <c r="V21" s="47"/>
      <c r="W21" s="47"/>
      <c r="X21" s="44"/>
      <c r="Y21" s="44"/>
      <c r="Z21" s="44"/>
    </row>
    <row r="22" spans="1:26" ht="16.5" customHeight="1">
      <c r="A22" s="50"/>
      <c r="B22" s="41" t="s">
        <v>49</v>
      </c>
      <c r="C22" s="42">
        <v>248.53225201</v>
      </c>
      <c r="D22" s="42">
        <v>363.881354787</v>
      </c>
      <c r="E22" s="43">
        <v>0.464121263313378</v>
      </c>
      <c r="F22" s="44">
        <v>115.34910277700001</v>
      </c>
      <c r="G22" s="45"/>
      <c r="H22" s="42">
        <v>1015.5691979860001</v>
      </c>
      <c r="I22" s="42">
        <v>1040.342334859</v>
      </c>
      <c r="J22" s="43">
        <v>0.02439335194699499</v>
      </c>
      <c r="K22" s="44">
        <v>24.773136872999885</v>
      </c>
      <c r="L22" s="47"/>
      <c r="M22" s="47"/>
      <c r="N22" s="47"/>
      <c r="O22" s="47"/>
      <c r="P22" s="47"/>
      <c r="Q22" s="47"/>
      <c r="R22" s="47"/>
      <c r="S22" s="47"/>
      <c r="T22" s="47"/>
      <c r="U22" s="47"/>
      <c r="V22" s="47"/>
      <c r="W22" s="47"/>
      <c r="X22" s="44"/>
      <c r="Y22" s="44"/>
      <c r="Z22" s="44"/>
    </row>
    <row r="23" spans="2:7" ht="12" customHeight="1">
      <c r="B23" s="31"/>
      <c r="C23" s="53"/>
      <c r="D23" s="54"/>
      <c r="E23" s="54"/>
      <c r="F23" s="54"/>
      <c r="G23" s="30"/>
    </row>
    <row r="24" spans="2:11" s="55" customFormat="1" ht="90.75" customHeight="1">
      <c r="B24" s="740" t="s">
        <v>50</v>
      </c>
      <c r="C24" s="740"/>
      <c r="D24" s="740"/>
      <c r="E24" s="740"/>
      <c r="F24" s="740"/>
      <c r="G24" s="740"/>
      <c r="H24" s="740"/>
      <c r="I24" s="740"/>
      <c r="J24" s="740"/>
      <c r="K24" s="740"/>
    </row>
    <row r="27" spans="1:7" ht="18">
      <c r="A27" s="30"/>
      <c r="B27" s="30"/>
      <c r="C27" s="56"/>
      <c r="D27" s="30"/>
      <c r="E27" s="30"/>
      <c r="F27" s="30"/>
      <c r="G27" s="30"/>
    </row>
    <row r="28" spans="1:8" ht="18">
      <c r="A28" s="30"/>
      <c r="B28" s="30"/>
      <c r="C28" s="56"/>
      <c r="D28" s="30"/>
      <c r="E28" s="30"/>
      <c r="F28" s="30"/>
      <c r="G28" s="30"/>
      <c r="H28" s="29" t="s">
        <v>51</v>
      </c>
    </row>
    <row r="29" spans="1:7" ht="18">
      <c r="A29" s="30"/>
      <c r="B29" s="30"/>
      <c r="C29" s="56"/>
      <c r="D29" s="30"/>
      <c r="E29" s="57"/>
      <c r="F29" s="57"/>
      <c r="G29" s="30"/>
    </row>
    <row r="30" spans="1:7" ht="18">
      <c r="A30" s="30"/>
      <c r="B30" s="30"/>
      <c r="C30" s="56"/>
      <c r="D30" s="30"/>
      <c r="E30" s="30"/>
      <c r="F30" s="30"/>
      <c r="G30" s="30"/>
    </row>
    <row r="31" spans="3:6" ht="18">
      <c r="C31" s="58"/>
      <c r="D31" s="58"/>
      <c r="E31" s="57"/>
      <c r="F31" s="57"/>
    </row>
    <row r="32" spans="5:6" ht="18">
      <c r="E32" s="57"/>
      <c r="F32" s="57"/>
    </row>
    <row r="33" spans="5:6" ht="18">
      <c r="E33" s="57"/>
      <c r="F33" s="57"/>
    </row>
    <row r="34" spans="3:6" ht="18">
      <c r="C34" s="59"/>
      <c r="D34" s="59"/>
      <c r="E34" s="57"/>
      <c r="F34" s="57"/>
    </row>
    <row r="35" spans="3:6" ht="18">
      <c r="C35" s="60"/>
      <c r="D35" s="60"/>
      <c r="E35" s="61"/>
      <c r="F35" s="61"/>
    </row>
  </sheetData>
  <sheetProtection/>
  <mergeCells count="3">
    <mergeCell ref="B24:K24"/>
    <mergeCell ref="B3:K3"/>
    <mergeCell ref="B4:K4"/>
  </mergeCells>
  <hyperlinks>
    <hyperlink ref="A1" location="Index!A1" display="Index"/>
  </hyperlinks>
  <printOptions horizontalCentered="1" verticalCentered="1"/>
  <pageMargins left="0.75" right="0.75" top="1" bottom="1" header="0.5" footer="0.5"/>
  <pageSetup fitToHeight="1" fitToWidth="1" horizontalDpi="600" verticalDpi="600" orientation="landscape" r:id="rId1"/>
  <ignoredErrors>
    <ignoredError sqref="C7:F9" numberStoredAsText="1"/>
  </ignoredErrors>
</worksheet>
</file>

<file path=xl/worksheets/sheet20.xml><?xml version="1.0" encoding="utf-8"?>
<worksheet xmlns="http://schemas.openxmlformats.org/spreadsheetml/2006/main" xmlns:r="http://schemas.openxmlformats.org/officeDocument/2006/relationships">
  <sheetPr>
    <pageSetUpPr fitToPage="1"/>
  </sheetPr>
  <dimension ref="A1:AD30"/>
  <sheetViews>
    <sheetView showGridLines="0" zoomScale="85" zoomScaleNormal="85" zoomScalePageLayoutView="0" workbookViewId="0" topLeftCell="A11">
      <selection activeCell="B3" sqref="B3:M29"/>
    </sheetView>
  </sheetViews>
  <sheetFormatPr defaultColWidth="9.140625" defaultRowHeight="12.75" outlineLevelCol="1"/>
  <cols>
    <col min="1" max="1" width="10.28125" style="393" bestFit="1" customWidth="1"/>
    <col min="2" max="2" width="42.57421875" style="390" customWidth="1"/>
    <col min="3" max="3" width="16.28125" style="390" customWidth="1"/>
    <col min="4" max="4" width="12.8515625" style="390" bestFit="1" customWidth="1"/>
    <col min="5" max="5" width="10.28125" style="390" customWidth="1"/>
    <col min="6" max="6" width="14.140625" style="390" bestFit="1" customWidth="1"/>
    <col min="7" max="7" width="16.140625" style="390" bestFit="1" customWidth="1"/>
    <col min="8" max="8" width="1.1484375" style="390" customWidth="1" outlineLevel="1"/>
    <col min="9" max="9" width="15.421875" style="390" customWidth="1" outlineLevel="1"/>
    <col min="10" max="10" width="14.57421875" style="390" bestFit="1" customWidth="1" outlineLevel="1"/>
    <col min="11" max="11" width="11.57421875" style="390" customWidth="1" outlineLevel="1"/>
    <col min="12" max="12" width="14.140625" style="390" customWidth="1" outlineLevel="1"/>
    <col min="13" max="13" width="16.140625" style="390" customWidth="1" outlineLevel="1"/>
    <col min="14" max="14" width="16.8515625" style="0" customWidth="1"/>
    <col min="15" max="22" width="9.140625" style="0" customWidth="1"/>
    <col min="23" max="16384" width="9.140625" style="390" customWidth="1"/>
  </cols>
  <sheetData>
    <row r="1" spans="1:7" ht="18">
      <c r="A1" s="739" t="s">
        <v>33</v>
      </c>
      <c r="C1" s="391"/>
      <c r="D1" s="391"/>
      <c r="E1" s="392"/>
      <c r="F1" s="392"/>
      <c r="G1" s="392"/>
    </row>
    <row r="2" spans="1:22" s="394" customFormat="1" ht="18">
      <c r="A2" s="393"/>
      <c r="N2"/>
      <c r="O2"/>
      <c r="P2"/>
      <c r="Q2"/>
      <c r="R2"/>
      <c r="S2"/>
      <c r="T2"/>
      <c r="U2"/>
      <c r="V2"/>
    </row>
    <row r="3" spans="1:22" s="396" customFormat="1" ht="15" customHeight="1">
      <c r="A3" s="395"/>
      <c r="B3" s="788" t="s">
        <v>34</v>
      </c>
      <c r="C3" s="788"/>
      <c r="D3" s="788"/>
      <c r="E3" s="788"/>
      <c r="F3" s="788"/>
      <c r="G3" s="788"/>
      <c r="H3" s="788"/>
      <c r="I3" s="788"/>
      <c r="J3" s="788"/>
      <c r="K3" s="788"/>
      <c r="L3" s="788"/>
      <c r="M3" s="788"/>
      <c r="N3"/>
      <c r="O3"/>
      <c r="P3"/>
      <c r="Q3"/>
      <c r="R3"/>
      <c r="S3"/>
      <c r="T3"/>
      <c r="U3"/>
      <c r="V3"/>
    </row>
    <row r="4" spans="1:22" s="396" customFormat="1" ht="18">
      <c r="A4" s="395"/>
      <c r="B4" s="789" t="s">
        <v>19</v>
      </c>
      <c r="C4" s="789"/>
      <c r="D4" s="789"/>
      <c r="E4" s="789"/>
      <c r="F4" s="789"/>
      <c r="G4" s="789"/>
      <c r="H4" s="789"/>
      <c r="I4" s="789"/>
      <c r="J4" s="789"/>
      <c r="K4" s="789"/>
      <c r="L4" s="789"/>
      <c r="M4" s="789"/>
      <c r="N4"/>
      <c r="O4"/>
      <c r="P4"/>
      <c r="Q4"/>
      <c r="R4"/>
      <c r="S4"/>
      <c r="T4"/>
      <c r="U4"/>
      <c r="V4"/>
    </row>
    <row r="5" spans="1:22" s="396" customFormat="1" ht="12" customHeight="1">
      <c r="A5" s="395"/>
      <c r="B5" s="397"/>
      <c r="C5" s="398"/>
      <c r="D5" s="398"/>
      <c r="E5" s="398"/>
      <c r="F5" s="398"/>
      <c r="G5" s="398"/>
      <c r="N5"/>
      <c r="O5"/>
      <c r="P5"/>
      <c r="Q5"/>
      <c r="R5"/>
      <c r="S5"/>
      <c r="T5"/>
      <c r="U5"/>
      <c r="V5"/>
    </row>
    <row r="6" spans="1:22" s="396" customFormat="1" ht="18">
      <c r="A6" s="395"/>
      <c r="B6" s="311"/>
      <c r="C6" s="657" t="str">
        <f>1!C6</f>
        <v>Third quarter (Jul.-Sep.)</v>
      </c>
      <c r="D6" s="651"/>
      <c r="E6" s="658"/>
      <c r="F6" s="658"/>
      <c r="G6" s="658"/>
      <c r="H6" s="327"/>
      <c r="I6" s="700" t="str">
        <f>1!H6</f>
        <v>Nine months ending Sep. 30,</v>
      </c>
      <c r="J6" s="720"/>
      <c r="K6" s="720"/>
      <c r="L6" s="720"/>
      <c r="M6" s="720"/>
      <c r="N6"/>
      <c r="O6"/>
      <c r="P6"/>
      <c r="Q6"/>
      <c r="R6"/>
      <c r="S6"/>
      <c r="T6"/>
      <c r="U6"/>
      <c r="V6"/>
    </row>
    <row r="7" spans="1:22" s="396" customFormat="1" ht="18">
      <c r="A7" s="395"/>
      <c r="B7" s="311"/>
      <c r="C7" s="625" t="str">
        <f>1!C7</f>
        <v>2020</v>
      </c>
      <c r="D7" s="625" t="str">
        <f>1!D7</f>
        <v>2021</v>
      </c>
      <c r="E7" s="652" t="s">
        <v>36</v>
      </c>
      <c r="F7" s="652"/>
      <c r="G7" s="653" t="str">
        <f>D7</f>
        <v>2021</v>
      </c>
      <c r="H7" s="328"/>
      <c r="I7" s="721" t="str">
        <f>C7</f>
        <v>2020</v>
      </c>
      <c r="J7" s="721" t="str">
        <f>D7</f>
        <v>2021</v>
      </c>
      <c r="K7" s="722" t="s">
        <v>36</v>
      </c>
      <c r="L7" s="722"/>
      <c r="M7" s="721" t="str">
        <f>G7</f>
        <v>2021</v>
      </c>
      <c r="N7"/>
      <c r="O7"/>
      <c r="P7"/>
      <c r="Q7"/>
      <c r="R7"/>
      <c r="S7"/>
      <c r="T7"/>
      <c r="U7"/>
      <c r="V7"/>
    </row>
    <row r="8" spans="1:22" s="380" customFormat="1" ht="18">
      <c r="A8" s="395"/>
      <c r="B8" s="310"/>
      <c r="C8" s="787" t="s">
        <v>180</v>
      </c>
      <c r="D8" s="787"/>
      <c r="E8" s="659"/>
      <c r="F8" s="659"/>
      <c r="G8" s="651" t="s">
        <v>181</v>
      </c>
      <c r="H8" s="406"/>
      <c r="I8" s="720" t="s">
        <v>180</v>
      </c>
      <c r="J8" s="720"/>
      <c r="K8" s="727"/>
      <c r="L8" s="727"/>
      <c r="M8" s="720" t="s">
        <v>181</v>
      </c>
      <c r="N8"/>
      <c r="O8"/>
      <c r="P8"/>
      <c r="Q8"/>
      <c r="R8"/>
      <c r="S8"/>
      <c r="T8"/>
      <c r="U8"/>
      <c r="V8"/>
    </row>
    <row r="9" spans="1:30" s="380" customFormat="1" ht="36">
      <c r="A9" s="395"/>
      <c r="B9" s="324" t="s">
        <v>218</v>
      </c>
      <c r="C9" s="316">
        <v>239031.2136692461</v>
      </c>
      <c r="D9" s="316">
        <v>384709.7369116839</v>
      </c>
      <c r="E9" s="314">
        <v>0.6094539746763664</v>
      </c>
      <c r="F9" s="316">
        <v>145678.52324243783</v>
      </c>
      <c r="G9" s="316">
        <v>18945.61887676962</v>
      </c>
      <c r="H9" s="377">
        <v>0</v>
      </c>
      <c r="I9" s="316">
        <v>704834.4074029544</v>
      </c>
      <c r="J9" s="316">
        <v>1049698.6100207611</v>
      </c>
      <c r="K9" s="314">
        <v>0.4892840062795737</v>
      </c>
      <c r="L9" s="316">
        <v>344864.20261780673</v>
      </c>
      <c r="M9" s="316">
        <v>51694.01211566833</v>
      </c>
      <c r="N9"/>
      <c r="O9"/>
      <c r="P9"/>
      <c r="Q9"/>
      <c r="R9"/>
      <c r="S9"/>
      <c r="T9"/>
      <c r="U9"/>
      <c r="V9"/>
      <c r="W9" s="284"/>
      <c r="X9" s="284"/>
      <c r="Y9" s="284"/>
      <c r="AA9" s="399"/>
      <c r="AB9" s="399"/>
      <c r="AC9" s="399"/>
      <c r="AD9" s="399"/>
    </row>
    <row r="10" spans="1:30" s="380" customFormat="1" ht="18">
      <c r="A10" s="395"/>
      <c r="B10" s="341" t="s">
        <v>219</v>
      </c>
      <c r="C10" s="316">
        <v>120081.07383713567</v>
      </c>
      <c r="D10" s="316">
        <v>189523.4783164801</v>
      </c>
      <c r="E10" s="314">
        <v>0.57829599836464</v>
      </c>
      <c r="F10" s="316">
        <v>69442.40447934442</v>
      </c>
      <c r="G10" s="316">
        <v>9333.373304268693</v>
      </c>
      <c r="H10" s="377">
        <v>0</v>
      </c>
      <c r="I10" s="316">
        <v>377062.61572687625</v>
      </c>
      <c r="J10" s="316">
        <v>533850.642876373</v>
      </c>
      <c r="K10" s="314">
        <v>0.41581429876640313</v>
      </c>
      <c r="L10" s="316">
        <v>156788.02714949677</v>
      </c>
      <c r="M10" s="316">
        <v>26290.29069616729</v>
      </c>
      <c r="N10"/>
      <c r="O10"/>
      <c r="P10"/>
      <c r="Q10"/>
      <c r="R10"/>
      <c r="S10"/>
      <c r="T10"/>
      <c r="U10"/>
      <c r="V10"/>
      <c r="W10" s="284"/>
      <c r="X10" s="284"/>
      <c r="Y10" s="284"/>
      <c r="AA10" s="399"/>
      <c r="AB10" s="399"/>
      <c r="AC10" s="399"/>
      <c r="AD10" s="399"/>
    </row>
    <row r="11" spans="1:30" s="380" customFormat="1" ht="18">
      <c r="A11" s="395"/>
      <c r="B11" s="343" t="s">
        <v>220</v>
      </c>
      <c r="C11" s="320">
        <v>6900.565600730004</v>
      </c>
      <c r="D11" s="320">
        <v>10007.386296549954</v>
      </c>
      <c r="E11" s="319">
        <v>0.45022696335084217</v>
      </c>
      <c r="F11" s="320">
        <v>3106.82069581995</v>
      </c>
      <c r="G11" s="320">
        <v>492.8290306584238</v>
      </c>
      <c r="H11" s="609">
        <v>0</v>
      </c>
      <c r="I11" s="320">
        <v>16692.179535410003</v>
      </c>
      <c r="J11" s="320">
        <v>41151.691473939994</v>
      </c>
      <c r="K11" s="319">
        <v>1.4653276336168524</v>
      </c>
      <c r="L11" s="320">
        <v>24459.51193852999</v>
      </c>
      <c r="M11" s="320">
        <v>2026.5779313473847</v>
      </c>
      <c r="N11"/>
      <c r="O11"/>
      <c r="P11"/>
      <c r="Q11"/>
      <c r="R11"/>
      <c r="S11"/>
      <c r="T11"/>
      <c r="U11"/>
      <c r="V11"/>
      <c r="W11" s="284"/>
      <c r="X11" s="284"/>
      <c r="Y11" s="284"/>
      <c r="AA11" s="399"/>
      <c r="AB11" s="399"/>
      <c r="AC11" s="399"/>
      <c r="AD11" s="399"/>
    </row>
    <row r="12" spans="1:30" s="380" customFormat="1" ht="18">
      <c r="A12" s="395"/>
      <c r="B12" s="343" t="s">
        <v>221</v>
      </c>
      <c r="C12" s="320">
        <v>110418.70417636812</v>
      </c>
      <c r="D12" s="320">
        <v>174211.92165673015</v>
      </c>
      <c r="E12" s="319">
        <v>0.5777392331870446</v>
      </c>
      <c r="F12" s="320">
        <v>63793.21748036203</v>
      </c>
      <c r="G12" s="320">
        <v>8579.332298666903</v>
      </c>
      <c r="H12" s="609">
        <v>0</v>
      </c>
      <c r="I12" s="320">
        <v>349132.93082846</v>
      </c>
      <c r="J12" s="320">
        <v>478034.0959918101</v>
      </c>
      <c r="K12" s="319">
        <v>0.3692036865656859</v>
      </c>
      <c r="L12" s="320">
        <v>128901.16516335006</v>
      </c>
      <c r="M12" s="320">
        <v>23541.519550468336</v>
      </c>
      <c r="N12"/>
      <c r="O12"/>
      <c r="P12"/>
      <c r="Q12"/>
      <c r="R12"/>
      <c r="S12"/>
      <c r="T12"/>
      <c r="U12"/>
      <c r="V12"/>
      <c r="W12" s="284"/>
      <c r="X12" s="284"/>
      <c r="Y12" s="284"/>
      <c r="AA12" s="399"/>
      <c r="AB12" s="399"/>
      <c r="AC12" s="399"/>
      <c r="AD12" s="399"/>
    </row>
    <row r="13" spans="1:30" s="380" customFormat="1" ht="18">
      <c r="A13" s="395"/>
      <c r="B13" s="116" t="s">
        <v>222</v>
      </c>
      <c r="C13" s="320">
        <v>70635.67978071</v>
      </c>
      <c r="D13" s="320">
        <v>104242.76231630001</v>
      </c>
      <c r="E13" s="319">
        <v>0.4757805494322973</v>
      </c>
      <c r="F13" s="320">
        <v>33607.082535590016</v>
      </c>
      <c r="G13" s="320">
        <v>5133.594125691914</v>
      </c>
      <c r="H13" s="609">
        <v>0</v>
      </c>
      <c r="I13" s="320">
        <v>212496.46429802003</v>
      </c>
      <c r="J13" s="320">
        <v>287244.67075931997</v>
      </c>
      <c r="K13" s="319">
        <v>0.35176211852855954</v>
      </c>
      <c r="L13" s="320">
        <v>74748.20646129994</v>
      </c>
      <c r="M13" s="320">
        <v>14145.802755802224</v>
      </c>
      <c r="N13"/>
      <c r="O13"/>
      <c r="P13"/>
      <c r="Q13"/>
      <c r="R13"/>
      <c r="S13"/>
      <c r="T13"/>
      <c r="U13"/>
      <c r="V13"/>
      <c r="W13" s="284"/>
      <c r="X13" s="284"/>
      <c r="Y13" s="284"/>
      <c r="AA13" s="399"/>
      <c r="AB13" s="399"/>
      <c r="AC13" s="399"/>
      <c r="AD13" s="399"/>
    </row>
    <row r="14" spans="1:30" s="380" customFormat="1" ht="18">
      <c r="A14" s="395"/>
      <c r="B14" s="116" t="s">
        <v>116</v>
      </c>
      <c r="C14" s="320">
        <v>2201.9096756600015</v>
      </c>
      <c r="D14" s="320">
        <v>5241.117880650001</v>
      </c>
      <c r="E14" s="319">
        <v>1.3802601617066903</v>
      </c>
      <c r="F14" s="320">
        <v>3039.2082049899996</v>
      </c>
      <c r="G14" s="320">
        <v>258.1068590884468</v>
      </c>
      <c r="H14" s="609">
        <v>0</v>
      </c>
      <c r="I14" s="320">
        <v>7311.087988980002</v>
      </c>
      <c r="J14" s="320">
        <v>15330.24804116</v>
      </c>
      <c r="K14" s="319">
        <v>1.0968490687387806</v>
      </c>
      <c r="L14" s="320">
        <v>8019.160052179999</v>
      </c>
      <c r="M14" s="320">
        <v>754.9614912419975</v>
      </c>
      <c r="N14"/>
      <c r="O14"/>
      <c r="P14"/>
      <c r="Q14"/>
      <c r="R14"/>
      <c r="S14"/>
      <c r="T14"/>
      <c r="U14"/>
      <c r="V14"/>
      <c r="W14" s="284"/>
      <c r="X14" s="284"/>
      <c r="Y14" s="284"/>
      <c r="AA14" s="399"/>
      <c r="AB14" s="399"/>
      <c r="AC14" s="399"/>
      <c r="AD14" s="399"/>
    </row>
    <row r="15" spans="1:30" s="380" customFormat="1" ht="18">
      <c r="A15" s="395"/>
      <c r="B15" s="116" t="s">
        <v>117</v>
      </c>
      <c r="C15" s="320">
        <v>24656.42935601999</v>
      </c>
      <c r="D15" s="320">
        <v>33308.91018721999</v>
      </c>
      <c r="E15" s="319">
        <v>0.35092189166017473</v>
      </c>
      <c r="F15" s="320">
        <v>8652.480831199999</v>
      </c>
      <c r="G15" s="320">
        <v>1640.3481821737412</v>
      </c>
      <c r="H15" s="609">
        <v>0</v>
      </c>
      <c r="I15" s="320">
        <v>84709.59458556</v>
      </c>
      <c r="J15" s="320">
        <v>98069.3657696</v>
      </c>
      <c r="K15" s="319">
        <v>0.15771260917257857</v>
      </c>
      <c r="L15" s="320">
        <v>13359.77118404</v>
      </c>
      <c r="M15" s="320">
        <v>4829.575779060376</v>
      </c>
      <c r="N15"/>
      <c r="O15"/>
      <c r="P15"/>
      <c r="Q15"/>
      <c r="R15"/>
      <c r="S15"/>
      <c r="T15"/>
      <c r="U15"/>
      <c r="V15"/>
      <c r="W15" s="284"/>
      <c r="X15" s="284"/>
      <c r="Y15" s="284"/>
      <c r="AA15" s="399"/>
      <c r="AB15" s="399"/>
      <c r="AC15" s="399"/>
      <c r="AD15" s="399"/>
    </row>
    <row r="16" spans="1:30" s="380" customFormat="1" ht="18">
      <c r="A16" s="395"/>
      <c r="B16" s="400" t="s">
        <v>159</v>
      </c>
      <c r="C16" s="320">
        <v>7899.842405200019</v>
      </c>
      <c r="D16" s="320">
        <v>15833.725275590099</v>
      </c>
      <c r="E16" s="319">
        <v>1.0043090056034096</v>
      </c>
      <c r="F16" s="320">
        <v>7933.88287039008</v>
      </c>
      <c r="G16" s="320">
        <v>779.7559970250221</v>
      </c>
      <c r="H16" s="609">
        <v>0</v>
      </c>
      <c r="I16" s="320">
        <v>21335.726412890002</v>
      </c>
      <c r="J16" s="320">
        <v>39922.056738570034</v>
      </c>
      <c r="K16" s="319">
        <v>0.8711365137514643</v>
      </c>
      <c r="L16" s="320">
        <v>18586.330325680032</v>
      </c>
      <c r="M16" s="320">
        <v>1966.0226897749449</v>
      </c>
      <c r="N16"/>
      <c r="O16"/>
      <c r="P16"/>
      <c r="Q16"/>
      <c r="R16"/>
      <c r="S16"/>
      <c r="T16"/>
      <c r="U16"/>
      <c r="V16"/>
      <c r="W16" s="284"/>
      <c r="X16" s="284"/>
      <c r="Y16" s="284"/>
      <c r="AA16" s="399"/>
      <c r="AB16" s="399"/>
      <c r="AC16" s="399"/>
      <c r="AD16" s="399"/>
    </row>
    <row r="17" spans="1:30" s="380" customFormat="1" ht="18">
      <c r="A17" s="395"/>
      <c r="B17" s="116" t="s">
        <v>160</v>
      </c>
      <c r="C17" s="320">
        <v>3516.732092030001</v>
      </c>
      <c r="D17" s="320">
        <v>10804.321604229997</v>
      </c>
      <c r="E17" s="319">
        <v>2.072261782100468</v>
      </c>
      <c r="F17" s="320">
        <v>7287.5895121999965</v>
      </c>
      <c r="G17" s="320">
        <v>532.0753276977247</v>
      </c>
      <c r="H17" s="609">
        <v>0</v>
      </c>
      <c r="I17" s="320">
        <v>15463.511122450001</v>
      </c>
      <c r="J17" s="320">
        <v>25963.694746249996</v>
      </c>
      <c r="K17" s="319">
        <v>0.6790297197481738</v>
      </c>
      <c r="L17" s="320">
        <v>10500.183623799994</v>
      </c>
      <c r="M17" s="320">
        <v>1278.6218234142616</v>
      </c>
      <c r="N17"/>
      <c r="O17"/>
      <c r="P17"/>
      <c r="Q17"/>
      <c r="R17"/>
      <c r="S17"/>
      <c r="T17"/>
      <c r="U17"/>
      <c r="V17"/>
      <c r="W17" s="284"/>
      <c r="X17" s="284"/>
      <c r="Y17" s="284"/>
      <c r="AA17" s="399"/>
      <c r="AB17" s="399"/>
      <c r="AC17" s="399"/>
      <c r="AD17" s="399"/>
    </row>
    <row r="18" spans="1:30" s="380" customFormat="1" ht="18.75">
      <c r="A18" s="395"/>
      <c r="B18" s="116" t="s">
        <v>223</v>
      </c>
      <c r="C18" s="320">
        <v>1508.1108667481103</v>
      </c>
      <c r="D18" s="320">
        <v>4781.084392740038</v>
      </c>
      <c r="E18" s="319">
        <v>2.170247292925707</v>
      </c>
      <c r="F18" s="320">
        <v>3272.973525991928</v>
      </c>
      <c r="G18" s="320">
        <v>235.45180699005408</v>
      </c>
      <c r="H18" s="609">
        <v>0</v>
      </c>
      <c r="I18" s="320">
        <v>7816.54642055998</v>
      </c>
      <c r="J18" s="320">
        <v>11504.059936910036</v>
      </c>
      <c r="K18" s="319">
        <v>0.47175738720756955</v>
      </c>
      <c r="L18" s="320">
        <v>3687.5135163500563</v>
      </c>
      <c r="M18" s="320">
        <v>566.5350111745315</v>
      </c>
      <c r="N18"/>
      <c r="O18"/>
      <c r="P18"/>
      <c r="Q18"/>
      <c r="R18"/>
      <c r="S18"/>
      <c r="T18"/>
      <c r="U18"/>
      <c r="V18"/>
      <c r="W18" s="284"/>
      <c r="X18" s="284"/>
      <c r="Y18" s="284"/>
      <c r="AA18" s="399"/>
      <c r="AB18" s="399"/>
      <c r="AC18" s="399"/>
      <c r="AD18" s="399"/>
    </row>
    <row r="19" spans="1:30" s="380" customFormat="1" ht="18.75">
      <c r="A19" s="395"/>
      <c r="B19" s="343" t="s">
        <v>224</v>
      </c>
      <c r="C19" s="320">
        <v>2761.8040600375552</v>
      </c>
      <c r="D19" s="320">
        <v>5304.170363199998</v>
      </c>
      <c r="E19" s="319">
        <v>0.9205455013806706</v>
      </c>
      <c r="F19" s="320">
        <v>2542.366303162443</v>
      </c>
      <c r="G19" s="320">
        <v>261.2119749433664</v>
      </c>
      <c r="H19" s="609">
        <v>0</v>
      </c>
      <c r="I19" s="320">
        <v>11237.505363006223</v>
      </c>
      <c r="J19" s="320">
        <v>14664.855410622999</v>
      </c>
      <c r="K19" s="319">
        <v>0.3049920722529383</v>
      </c>
      <c r="L19" s="320">
        <v>3427.3500476167756</v>
      </c>
      <c r="M19" s="320">
        <v>722.1932143515709</v>
      </c>
      <c r="N19"/>
      <c r="O19"/>
      <c r="P19"/>
      <c r="Q19"/>
      <c r="R19"/>
      <c r="S19"/>
      <c r="T19"/>
      <c r="U19"/>
      <c r="V19"/>
      <c r="W19" s="284"/>
      <c r="X19" s="284"/>
      <c r="Y19" s="284"/>
      <c r="AA19" s="399"/>
      <c r="AB19" s="399"/>
      <c r="AC19" s="399"/>
      <c r="AD19" s="399"/>
    </row>
    <row r="20" spans="1:30" s="380" customFormat="1" ht="18">
      <c r="A20" s="395"/>
      <c r="B20" s="341" t="s">
        <v>184</v>
      </c>
      <c r="C20" s="316">
        <v>117829.31064422562</v>
      </c>
      <c r="D20" s="316">
        <v>193772.02925478952</v>
      </c>
      <c r="E20" s="314">
        <v>0.6445146644357931</v>
      </c>
      <c r="F20" s="316">
        <v>75942.7186105639</v>
      </c>
      <c r="G20" s="316">
        <v>9542.599687520413</v>
      </c>
      <c r="H20" s="377">
        <v>0</v>
      </c>
      <c r="I20" s="316">
        <v>324230.73687627044</v>
      </c>
      <c r="J20" s="316">
        <v>512370.01054921653</v>
      </c>
      <c r="K20" s="314">
        <v>0.5802635354239776</v>
      </c>
      <c r="L20" s="316">
        <v>188139.2736729461</v>
      </c>
      <c r="M20" s="316">
        <v>25232.44413223759</v>
      </c>
      <c r="N20"/>
      <c r="O20"/>
      <c r="P20"/>
      <c r="Q20"/>
      <c r="R20"/>
      <c r="S20"/>
      <c r="T20"/>
      <c r="U20"/>
      <c r="V20"/>
      <c r="W20" s="284"/>
      <c r="X20" s="284"/>
      <c r="Y20" s="284"/>
      <c r="AA20" s="399"/>
      <c r="AB20" s="399"/>
      <c r="AC20" s="399"/>
      <c r="AD20" s="399"/>
    </row>
    <row r="21" spans="1:30" s="380" customFormat="1" ht="15" customHeight="1">
      <c r="A21" s="395"/>
      <c r="B21" s="343" t="s">
        <v>225</v>
      </c>
      <c r="C21" s="320">
        <v>84130.58895931</v>
      </c>
      <c r="D21" s="320">
        <v>132993.14061306012</v>
      </c>
      <c r="E21" s="319">
        <v>0.5807941232573879</v>
      </c>
      <c r="F21" s="320">
        <v>48862.551653750124</v>
      </c>
      <c r="G21" s="320">
        <v>6549.450438937266</v>
      </c>
      <c r="H21" s="609">
        <v>0</v>
      </c>
      <c r="I21" s="320">
        <v>232124.7231430599</v>
      </c>
      <c r="J21" s="320">
        <v>346412.54156207014</v>
      </c>
      <c r="K21" s="319">
        <v>0.49235521693470774</v>
      </c>
      <c r="L21" s="320">
        <v>114287.81841901023</v>
      </c>
      <c r="M21" s="320">
        <v>17059.614969076632</v>
      </c>
      <c r="N21"/>
      <c r="O21"/>
      <c r="P21"/>
      <c r="Q21"/>
      <c r="R21"/>
      <c r="S21"/>
      <c r="T21"/>
      <c r="U21"/>
      <c r="V21"/>
      <c r="W21" s="284"/>
      <c r="X21" s="284"/>
      <c r="Y21" s="284"/>
      <c r="AA21" s="399"/>
      <c r="AB21" s="399"/>
      <c r="AC21" s="399"/>
      <c r="AD21" s="399"/>
    </row>
    <row r="22" spans="1:25" s="380" customFormat="1" ht="18">
      <c r="A22" s="395"/>
      <c r="B22" s="343" t="s">
        <v>220</v>
      </c>
      <c r="C22" s="320">
        <v>2.162087809999998</v>
      </c>
      <c r="D22" s="320">
        <v>4.91429402</v>
      </c>
      <c r="E22" s="319">
        <v>1.2729391457972306</v>
      </c>
      <c r="F22" s="367">
        <v>2.752206210000002</v>
      </c>
      <c r="G22" s="367">
        <v>0.24201191864473554</v>
      </c>
      <c r="H22" s="609">
        <v>0</v>
      </c>
      <c r="I22" s="320">
        <v>7.287357609999997</v>
      </c>
      <c r="J22" s="320">
        <v>10.532391720000001</v>
      </c>
      <c r="K22" s="319">
        <v>0.44529640010352195</v>
      </c>
      <c r="L22" s="728">
        <v>3.245034110000004</v>
      </c>
      <c r="M22" s="728">
        <v>0.518683725007387</v>
      </c>
      <c r="N22"/>
      <c r="O22"/>
      <c r="P22"/>
      <c r="Q22"/>
      <c r="R22"/>
      <c r="S22"/>
      <c r="T22"/>
      <c r="U22"/>
      <c r="V22"/>
      <c r="W22" s="284"/>
      <c r="X22" s="284"/>
      <c r="Y22" s="284"/>
    </row>
    <row r="23" spans="1:25" s="380" customFormat="1" ht="18">
      <c r="A23" s="395"/>
      <c r="B23" s="343" t="s">
        <v>221</v>
      </c>
      <c r="C23" s="320">
        <v>32436.753200683044</v>
      </c>
      <c r="D23" s="320">
        <v>58889.58624994938</v>
      </c>
      <c r="E23" s="319">
        <v>0.8155203723876192</v>
      </c>
      <c r="F23" s="320">
        <v>26452.833049266337</v>
      </c>
      <c r="G23" s="320">
        <v>2900.107665219609</v>
      </c>
      <c r="H23" s="609">
        <v>0</v>
      </c>
      <c r="I23" s="320">
        <v>89703.417955423</v>
      </c>
      <c r="J23" s="320">
        <v>161652.3270203694</v>
      </c>
      <c r="K23" s="319">
        <v>0.8020754471217643</v>
      </c>
      <c r="L23" s="320">
        <v>71948.9090649464</v>
      </c>
      <c r="M23" s="320">
        <v>7960.815868234483</v>
      </c>
      <c r="N23"/>
      <c r="O23"/>
      <c r="P23"/>
      <c r="Q23"/>
      <c r="R23"/>
      <c r="S23"/>
      <c r="T23"/>
      <c r="U23"/>
      <c r="V23"/>
      <c r="W23" s="284"/>
      <c r="X23" s="284"/>
      <c r="Y23" s="284"/>
    </row>
    <row r="24" spans="1:25" s="380" customFormat="1" ht="18">
      <c r="A24" s="395"/>
      <c r="B24" s="343" t="s">
        <v>226</v>
      </c>
      <c r="C24" s="320">
        <v>1259.8063964225812</v>
      </c>
      <c r="D24" s="320">
        <v>1884.38809776</v>
      </c>
      <c r="E24" s="319">
        <v>0.4957759407405907</v>
      </c>
      <c r="F24" s="320">
        <v>624.5817013374187</v>
      </c>
      <c r="G24" s="320">
        <v>92.79957144489313</v>
      </c>
      <c r="H24" s="609">
        <v>0</v>
      </c>
      <c r="I24" s="320">
        <v>2395.3084201775077</v>
      </c>
      <c r="J24" s="320">
        <v>4294.609575057</v>
      </c>
      <c r="K24" s="319">
        <v>0.7929255117546583</v>
      </c>
      <c r="L24" s="320">
        <v>1899.3011548794925</v>
      </c>
      <c r="M24" s="320">
        <v>211.49461120146756</v>
      </c>
      <c r="N24"/>
      <c r="O24"/>
      <c r="P24"/>
      <c r="Q24"/>
      <c r="R24"/>
      <c r="S24"/>
      <c r="T24"/>
      <c r="U24"/>
      <c r="V24"/>
      <c r="W24" s="284"/>
      <c r="X24" s="284"/>
      <c r="Y24" s="284"/>
    </row>
    <row r="25" spans="1:25" s="380" customFormat="1" ht="18" hidden="1">
      <c r="A25" s="395"/>
      <c r="B25" s="343" t="s">
        <v>227</v>
      </c>
      <c r="C25" s="320">
        <v>0</v>
      </c>
      <c r="D25" s="320">
        <v>0</v>
      </c>
      <c r="E25" s="319"/>
      <c r="F25" s="320">
        <v>0</v>
      </c>
      <c r="G25" s="320">
        <v>0</v>
      </c>
      <c r="H25" s="609">
        <v>0</v>
      </c>
      <c r="I25" s="320">
        <v>0</v>
      </c>
      <c r="J25" s="320">
        <v>0</v>
      </c>
      <c r="K25" s="319" t="e">
        <v>#DIV/0!</v>
      </c>
      <c r="L25" s="320">
        <v>0</v>
      </c>
      <c r="M25" s="320">
        <v>0</v>
      </c>
      <c r="N25"/>
      <c r="O25"/>
      <c r="P25"/>
      <c r="Q25"/>
      <c r="R25"/>
      <c r="S25"/>
      <c r="T25"/>
      <c r="U25"/>
      <c r="V25"/>
      <c r="W25" s="284"/>
      <c r="X25" s="284"/>
      <c r="Y25" s="284"/>
    </row>
    <row r="26" spans="1:25" s="380" customFormat="1" ht="18">
      <c r="A26" s="395"/>
      <c r="B26" s="341" t="s">
        <v>228</v>
      </c>
      <c r="C26" s="316">
        <v>1120.8291878847897</v>
      </c>
      <c r="D26" s="316">
        <v>1414.2293404142579</v>
      </c>
      <c r="E26" s="314">
        <v>0.2617706209838879</v>
      </c>
      <c r="F26" s="316">
        <v>293.4001525294682</v>
      </c>
      <c r="G26" s="316">
        <v>69.64588498051107</v>
      </c>
      <c r="H26" s="377">
        <v>0</v>
      </c>
      <c r="I26" s="316">
        <v>3541.054799807682</v>
      </c>
      <c r="J26" s="316">
        <v>3477.9565951715676</v>
      </c>
      <c r="K26" s="314">
        <v>-0.017819042122573493</v>
      </c>
      <c r="L26" s="316">
        <v>-63.09820463611413</v>
      </c>
      <c r="M26" s="316">
        <v>171.27728726344762</v>
      </c>
      <c r="N26"/>
      <c r="O26"/>
      <c r="P26"/>
      <c r="Q26"/>
      <c r="R26"/>
      <c r="S26"/>
      <c r="T26"/>
      <c r="U26"/>
      <c r="V26"/>
      <c r="W26" s="284"/>
      <c r="X26" s="284"/>
      <c r="Y26" s="284"/>
    </row>
    <row r="27" spans="1:24" s="380" customFormat="1" ht="12" customHeight="1">
      <c r="A27" s="395"/>
      <c r="C27" s="401"/>
      <c r="D27" s="401"/>
      <c r="E27" s="319"/>
      <c r="F27" s="402"/>
      <c r="G27" s="402"/>
      <c r="H27" s="403"/>
      <c r="K27" s="404"/>
      <c r="L27" s="404"/>
      <c r="M27" s="405"/>
      <c r="N27"/>
      <c r="O27"/>
      <c r="P27"/>
      <c r="Q27"/>
      <c r="R27"/>
      <c r="S27"/>
      <c r="T27"/>
      <c r="U27"/>
      <c r="V27"/>
      <c r="W27" s="284"/>
      <c r="X27" s="284"/>
    </row>
    <row r="28" spans="2:24" ht="16.5" customHeight="1">
      <c r="B28" s="790" t="s">
        <v>439</v>
      </c>
      <c r="C28" s="790"/>
      <c r="D28" s="790"/>
      <c r="E28" s="790"/>
      <c r="F28" s="790"/>
      <c r="G28" s="790"/>
      <c r="H28" s="790"/>
      <c r="I28" s="790"/>
      <c r="J28" s="790"/>
      <c r="K28" s="790"/>
      <c r="L28" s="790"/>
      <c r="M28" s="790"/>
      <c r="W28" s="284"/>
      <c r="X28" s="284"/>
    </row>
    <row r="29" spans="2:13" ht="18">
      <c r="B29" s="790"/>
      <c r="C29" s="790"/>
      <c r="D29" s="790"/>
      <c r="E29" s="790"/>
      <c r="F29" s="790"/>
      <c r="G29" s="790"/>
      <c r="H29" s="790"/>
      <c r="I29" s="790"/>
      <c r="J29" s="790"/>
      <c r="K29" s="790"/>
      <c r="L29" s="790"/>
      <c r="M29" s="790"/>
    </row>
    <row r="30" spans="1:26" s="380" customFormat="1" ht="18">
      <c r="A30" s="395"/>
      <c r="B30" s="343"/>
      <c r="C30" s="320"/>
      <c r="D30" s="320"/>
      <c r="E30" s="319"/>
      <c r="F30" s="320"/>
      <c r="G30" s="320"/>
      <c r="H30" s="320"/>
      <c r="I30" s="320"/>
      <c r="J30" s="320"/>
      <c r="K30" s="319"/>
      <c r="L30" s="320"/>
      <c r="M30" s="320"/>
      <c r="N30"/>
      <c r="O30"/>
      <c r="P30"/>
      <c r="Q30"/>
      <c r="R30"/>
      <c r="S30"/>
      <c r="T30"/>
      <c r="U30"/>
      <c r="V30"/>
      <c r="W30" s="399"/>
      <c r="X30" s="399"/>
      <c r="Y30" s="399"/>
      <c r="Z30" s="399"/>
    </row>
  </sheetData>
  <sheetProtection/>
  <mergeCells count="4">
    <mergeCell ref="C8:D8"/>
    <mergeCell ref="B3:M3"/>
    <mergeCell ref="B4:M4"/>
    <mergeCell ref="B28:M29"/>
  </mergeCells>
  <hyperlinks>
    <hyperlink ref="A1" location="Index!A1" display="Index"/>
  </hyperlinks>
  <printOptions horizontalCentered="1"/>
  <pageMargins left="0" right="0" top="0.75" bottom="1" header="0" footer="0"/>
  <pageSetup fitToHeight="1" fitToWidth="1" horizontalDpi="600" verticalDpi="600" orientation="landscape" r:id="rId1"/>
</worksheet>
</file>

<file path=xl/worksheets/sheet21.xml><?xml version="1.0" encoding="utf-8"?>
<worksheet xmlns="http://schemas.openxmlformats.org/spreadsheetml/2006/main" xmlns:r="http://schemas.openxmlformats.org/officeDocument/2006/relationships">
  <sheetPr>
    <pageSetUpPr fitToPage="1"/>
  </sheetPr>
  <dimension ref="A1:Z58"/>
  <sheetViews>
    <sheetView showGridLines="0" zoomScale="70" zoomScaleNormal="70" zoomScalePageLayoutView="0" workbookViewId="0" topLeftCell="A11">
      <selection activeCell="B3" sqref="B3:M26"/>
    </sheetView>
  </sheetViews>
  <sheetFormatPr defaultColWidth="9.140625" defaultRowHeight="12.75" outlineLevelCol="1"/>
  <cols>
    <col min="1" max="1" width="9.140625" style="390" bestFit="1" customWidth="1"/>
    <col min="2" max="2" width="71.28125" style="390" customWidth="1"/>
    <col min="3" max="4" width="12.8515625" style="390" bestFit="1" customWidth="1"/>
    <col min="5" max="5" width="12.00390625" style="390" bestFit="1" customWidth="1"/>
    <col min="6" max="6" width="14.140625" style="390" bestFit="1" customWidth="1"/>
    <col min="7" max="7" width="16.140625" style="390" bestFit="1" customWidth="1"/>
    <col min="8" max="8" width="1.57421875" style="390" customWidth="1" outlineLevel="1"/>
    <col min="9" max="9" width="17.8515625" style="390" customWidth="1" outlineLevel="1"/>
    <col min="10" max="10" width="13.7109375" style="390" customWidth="1" outlineLevel="1"/>
    <col min="11" max="11" width="9.7109375" style="390" customWidth="1" outlineLevel="1"/>
    <col min="12" max="12" width="14.421875" style="390" customWidth="1" outlineLevel="1"/>
    <col min="13" max="13" width="16.140625" style="390" customWidth="1" outlineLevel="1"/>
    <col min="14" max="14" width="44.57421875" style="0" bestFit="1" customWidth="1"/>
    <col min="15" max="15" width="11.421875" style="0" bestFit="1" customWidth="1"/>
    <col min="16" max="24" width="9.140625" style="0" customWidth="1"/>
    <col min="25" max="16384" width="9.140625" style="390" customWidth="1"/>
  </cols>
  <sheetData>
    <row r="1" spans="1:24" s="407" customFormat="1" ht="18">
      <c r="A1" s="739" t="s">
        <v>33</v>
      </c>
      <c r="C1" s="391"/>
      <c r="D1" s="391"/>
      <c r="E1" s="392"/>
      <c r="F1" s="392"/>
      <c r="N1"/>
      <c r="O1"/>
      <c r="P1"/>
      <c r="Q1"/>
      <c r="R1"/>
      <c r="S1"/>
      <c r="T1"/>
      <c r="U1"/>
      <c r="V1"/>
      <c r="W1"/>
      <c r="X1"/>
    </row>
    <row r="2" spans="3:24" s="407" customFormat="1" ht="18">
      <c r="C2" s="391"/>
      <c r="D2" s="391"/>
      <c r="E2" s="392"/>
      <c r="F2" s="392"/>
      <c r="G2" s="392"/>
      <c r="N2"/>
      <c r="O2"/>
      <c r="P2"/>
      <c r="Q2"/>
      <c r="R2"/>
      <c r="S2"/>
      <c r="T2"/>
      <c r="U2"/>
      <c r="V2"/>
      <c r="W2"/>
      <c r="X2"/>
    </row>
    <row r="3" spans="1:13" ht="18">
      <c r="A3" s="408"/>
      <c r="B3" s="792" t="s">
        <v>34</v>
      </c>
      <c r="C3" s="792"/>
      <c r="D3" s="792"/>
      <c r="E3" s="792"/>
      <c r="F3" s="792"/>
      <c r="G3" s="792"/>
      <c r="H3" s="792"/>
      <c r="I3" s="792"/>
      <c r="J3" s="792"/>
      <c r="K3" s="792"/>
      <c r="L3" s="792"/>
      <c r="M3" s="792"/>
    </row>
    <row r="4" spans="1:13" ht="18">
      <c r="A4" s="408"/>
      <c r="B4" s="792" t="s">
        <v>20</v>
      </c>
      <c r="C4" s="792"/>
      <c r="D4" s="792"/>
      <c r="E4" s="792"/>
      <c r="F4" s="792"/>
      <c r="G4" s="792"/>
      <c r="H4" s="792"/>
      <c r="I4" s="792"/>
      <c r="J4" s="792"/>
      <c r="K4" s="792"/>
      <c r="L4" s="792"/>
      <c r="M4" s="792"/>
    </row>
    <row r="5" spans="1:7" ht="12" customHeight="1">
      <c r="A5" s="408"/>
      <c r="B5" s="409"/>
      <c r="C5" s="409"/>
      <c r="D5" s="409"/>
      <c r="E5" s="409"/>
      <c r="F5" s="409"/>
      <c r="G5" s="409"/>
    </row>
    <row r="6" spans="1:13" ht="18">
      <c r="A6" s="408"/>
      <c r="B6" s="420"/>
      <c r="C6" s="623" t="str">
        <f>1!C6</f>
        <v>Third quarter (Jul.-Sep.)</v>
      </c>
      <c r="D6" s="651"/>
      <c r="E6" s="660"/>
      <c r="F6" s="660"/>
      <c r="G6" s="660"/>
      <c r="H6" s="327"/>
      <c r="I6" s="700" t="str">
        <f>1!H6</f>
        <v>Nine months ending Sep. 30,</v>
      </c>
      <c r="J6" s="720"/>
      <c r="K6" s="720"/>
      <c r="L6" s="720"/>
      <c r="M6" s="720"/>
    </row>
    <row r="7" spans="1:24" s="394" customFormat="1" ht="18">
      <c r="A7" s="410"/>
      <c r="B7" s="420"/>
      <c r="C7" s="625" t="str">
        <f>1!C7</f>
        <v>2020</v>
      </c>
      <c r="D7" s="625" t="str">
        <f>1!D7</f>
        <v>2021</v>
      </c>
      <c r="E7" s="652" t="s">
        <v>36</v>
      </c>
      <c r="F7" s="652"/>
      <c r="G7" s="653" t="str">
        <f>D7</f>
        <v>2021</v>
      </c>
      <c r="H7" s="328"/>
      <c r="I7" s="721" t="str">
        <f>C7</f>
        <v>2020</v>
      </c>
      <c r="J7" s="721" t="str">
        <f>D7</f>
        <v>2021</v>
      </c>
      <c r="K7" s="722" t="s">
        <v>36</v>
      </c>
      <c r="L7" s="722"/>
      <c r="M7" s="721" t="str">
        <f>G7</f>
        <v>2021</v>
      </c>
      <c r="N7"/>
      <c r="O7"/>
      <c r="P7"/>
      <c r="Q7"/>
      <c r="R7"/>
      <c r="S7"/>
      <c r="T7"/>
      <c r="U7"/>
      <c r="V7"/>
      <c r="W7"/>
      <c r="X7"/>
    </row>
    <row r="8" spans="1:13" ht="18">
      <c r="A8" s="408"/>
      <c r="B8" s="329"/>
      <c r="C8" s="787" t="s">
        <v>180</v>
      </c>
      <c r="D8" s="787"/>
      <c r="E8" s="659"/>
      <c r="F8" s="659"/>
      <c r="G8" s="651" t="s">
        <v>181</v>
      </c>
      <c r="H8" s="406"/>
      <c r="I8" s="720" t="s">
        <v>180</v>
      </c>
      <c r="J8" s="720"/>
      <c r="K8" s="727"/>
      <c r="L8" s="727"/>
      <c r="M8" s="720" t="s">
        <v>181</v>
      </c>
    </row>
    <row r="9" spans="1:26" ht="18">
      <c r="A9" s="408"/>
      <c r="B9" s="340" t="s">
        <v>229</v>
      </c>
      <c r="C9" s="576">
        <v>217046.7079211351</v>
      </c>
      <c r="D9" s="576">
        <v>303118.8409715445</v>
      </c>
      <c r="E9" s="577">
        <v>0.3965604172244995</v>
      </c>
      <c r="F9" s="576">
        <v>86072.13305040941</v>
      </c>
      <c r="G9" s="576">
        <v>14927.550525536515</v>
      </c>
      <c r="H9" s="578"/>
      <c r="I9" s="576">
        <v>686765.0525564589</v>
      </c>
      <c r="J9" s="576">
        <v>808929.2086167788</v>
      </c>
      <c r="K9" s="577">
        <v>0.17788347791660072</v>
      </c>
      <c r="L9" s="576">
        <v>122164.15606031998</v>
      </c>
      <c r="M9" s="576">
        <v>39836.95501904751</v>
      </c>
      <c r="Y9" s="284"/>
      <c r="Z9" s="284"/>
    </row>
    <row r="10" spans="1:26" ht="18">
      <c r="A10" s="414"/>
      <c r="B10" s="321" t="s">
        <v>187</v>
      </c>
      <c r="C10" s="576">
        <v>180858.96698223206</v>
      </c>
      <c r="D10" s="576">
        <v>262402.30508547684</v>
      </c>
      <c r="E10" s="577">
        <v>0.4508669902513363</v>
      </c>
      <c r="F10" s="576">
        <v>81543.33810324478</v>
      </c>
      <c r="G10" s="576">
        <v>12922.40249608376</v>
      </c>
      <c r="H10" s="578"/>
      <c r="I10" s="576">
        <v>569133.6494046848</v>
      </c>
      <c r="J10" s="576">
        <v>694048.5656919936</v>
      </c>
      <c r="K10" s="577">
        <v>0.21948257042606795</v>
      </c>
      <c r="L10" s="576">
        <v>124914.91628730879</v>
      </c>
      <c r="M10" s="576">
        <v>34179.4822068351</v>
      </c>
      <c r="Y10" s="284"/>
      <c r="Z10" s="284"/>
    </row>
    <row r="11" spans="1:26" s="366" customFormat="1" ht="18">
      <c r="A11" s="416"/>
      <c r="B11" s="579" t="s">
        <v>230</v>
      </c>
      <c r="C11" s="580">
        <v>29037.198449160012</v>
      </c>
      <c r="D11" s="580">
        <v>38717.73472608742</v>
      </c>
      <c r="E11" s="581">
        <v>0.3333839624327618</v>
      </c>
      <c r="F11" s="580">
        <v>9680.53627692741</v>
      </c>
      <c r="G11" s="580">
        <v>1906.714011921965</v>
      </c>
      <c r="H11" s="582"/>
      <c r="I11" s="580">
        <v>89966.82118823</v>
      </c>
      <c r="J11" s="580">
        <v>92077.84833065618</v>
      </c>
      <c r="K11" s="581">
        <v>0.02346450741000912</v>
      </c>
      <c r="L11" s="580">
        <v>2111.027142426188</v>
      </c>
      <c r="M11" s="580">
        <v>4534.514347023352</v>
      </c>
      <c r="N11"/>
      <c r="O11"/>
      <c r="P11"/>
      <c r="Q11"/>
      <c r="R11"/>
      <c r="S11"/>
      <c r="T11"/>
      <c r="U11"/>
      <c r="V11"/>
      <c r="W11"/>
      <c r="X11"/>
      <c r="Y11" s="284"/>
      <c r="Z11" s="284"/>
    </row>
    <row r="12" spans="1:26" s="366" customFormat="1" ht="18">
      <c r="A12" s="416"/>
      <c r="B12" s="579" t="s">
        <v>231</v>
      </c>
      <c r="C12" s="580">
        <v>80934.5004765301</v>
      </c>
      <c r="D12" s="580">
        <v>141048.26706371008</v>
      </c>
      <c r="E12" s="581">
        <v>0.7427458776323967</v>
      </c>
      <c r="F12" s="580">
        <v>60113.76658717998</v>
      </c>
      <c r="G12" s="580">
        <v>6946.137450197482</v>
      </c>
      <c r="H12" s="582"/>
      <c r="I12" s="580">
        <v>224147.87915645004</v>
      </c>
      <c r="J12" s="580">
        <v>315779.8662569001</v>
      </c>
      <c r="K12" s="581">
        <v>0.4088014905396139</v>
      </c>
      <c r="L12" s="580">
        <v>91631.98710045003</v>
      </c>
      <c r="M12" s="580">
        <v>15551.062063276868</v>
      </c>
      <c r="N12"/>
      <c r="O12"/>
      <c r="P12"/>
      <c r="Q12"/>
      <c r="R12"/>
      <c r="S12"/>
      <c r="T12"/>
      <c r="U12"/>
      <c r="V12"/>
      <c r="W12"/>
      <c r="X12"/>
      <c r="Y12" s="284"/>
      <c r="Z12" s="284"/>
    </row>
    <row r="13" spans="1:26" s="366" customFormat="1" ht="18">
      <c r="A13" s="416"/>
      <c r="B13" s="579" t="s">
        <v>232</v>
      </c>
      <c r="C13" s="580">
        <v>414.14240299999983</v>
      </c>
      <c r="D13" s="580">
        <v>528.7699030000001</v>
      </c>
      <c r="E13" s="581">
        <v>0.2767828147266541</v>
      </c>
      <c r="F13" s="580">
        <v>114.62750000000028</v>
      </c>
      <c r="G13" s="580">
        <v>26.040081896976268</v>
      </c>
      <c r="H13" s="582"/>
      <c r="I13" s="580">
        <v>1275.075353</v>
      </c>
      <c r="J13" s="580">
        <v>1484.457453</v>
      </c>
      <c r="K13" s="581">
        <v>0.16421154993496298</v>
      </c>
      <c r="L13" s="580">
        <v>209.38210000000004</v>
      </c>
      <c r="M13" s="580">
        <v>73.10437570176302</v>
      </c>
      <c r="N13"/>
      <c r="O13"/>
      <c r="P13"/>
      <c r="Q13"/>
      <c r="R13"/>
      <c r="S13"/>
      <c r="T13"/>
      <c r="U13"/>
      <c r="V13"/>
      <c r="W13"/>
      <c r="X13"/>
      <c r="Y13" s="284"/>
      <c r="Z13" s="284"/>
    </row>
    <row r="14" spans="1:26" s="366" customFormat="1" ht="18">
      <c r="A14" s="416"/>
      <c r="B14" s="579" t="s">
        <v>233</v>
      </c>
      <c r="C14" s="580">
        <v>263.98899482</v>
      </c>
      <c r="D14" s="580">
        <v>380.83314399999995</v>
      </c>
      <c r="E14" s="581">
        <v>0.4426099249314151</v>
      </c>
      <c r="F14" s="580">
        <v>116.84414917999993</v>
      </c>
      <c r="G14" s="580">
        <v>18.754710134935483</v>
      </c>
      <c r="H14" s="582"/>
      <c r="I14" s="580">
        <v>792.83863035</v>
      </c>
      <c r="J14" s="580">
        <v>1062.871342</v>
      </c>
      <c r="K14" s="581">
        <v>0.34058975094439264</v>
      </c>
      <c r="L14" s="580">
        <v>270.0327116499999</v>
      </c>
      <c r="M14" s="580">
        <v>52.34272343149807</v>
      </c>
      <c r="N14"/>
      <c r="O14"/>
      <c r="P14"/>
      <c r="Q14"/>
      <c r="R14"/>
      <c r="S14"/>
      <c r="T14"/>
      <c r="U14"/>
      <c r="V14"/>
      <c r="W14"/>
      <c r="X14"/>
      <c r="Y14" s="284"/>
      <c r="Z14" s="284"/>
    </row>
    <row r="15" spans="1:26" s="366" customFormat="1" ht="18">
      <c r="A15" s="416"/>
      <c r="B15" s="579" t="s">
        <v>234</v>
      </c>
      <c r="C15" s="580">
        <v>2228.5425449800005</v>
      </c>
      <c r="D15" s="580">
        <v>779.7712229699999</v>
      </c>
      <c r="E15" s="581">
        <v>-0.6500981214262626</v>
      </c>
      <c r="F15" s="580">
        <v>-1448.7713220100004</v>
      </c>
      <c r="G15" s="580">
        <v>38.401025458977635</v>
      </c>
      <c r="H15" s="582"/>
      <c r="I15" s="580">
        <v>2313.7140611300006</v>
      </c>
      <c r="J15" s="580">
        <v>2335.27493576</v>
      </c>
      <c r="K15" s="581">
        <v>0.009318729134346584</v>
      </c>
      <c r="L15" s="580">
        <v>21.56087462999949</v>
      </c>
      <c r="M15" s="580">
        <v>115.00418279129322</v>
      </c>
      <c r="N15"/>
      <c r="O15"/>
      <c r="P15"/>
      <c r="Q15"/>
      <c r="R15"/>
      <c r="S15"/>
      <c r="T15"/>
      <c r="U15"/>
      <c r="V15"/>
      <c r="W15"/>
      <c r="X15"/>
      <c r="Y15" s="284"/>
      <c r="Z15" s="284"/>
    </row>
    <row r="16" spans="1:26" s="366" customFormat="1" ht="18">
      <c r="A16" s="416"/>
      <c r="B16" s="579" t="s">
        <v>235</v>
      </c>
      <c r="C16" s="580">
        <v>9758.567012000001</v>
      </c>
      <c r="D16" s="580">
        <v>21336.128896000002</v>
      </c>
      <c r="E16" s="581">
        <v>1.1863997931010979</v>
      </c>
      <c r="F16" s="580">
        <v>11577.561884</v>
      </c>
      <c r="G16" s="580">
        <v>1050.7302716438492</v>
      </c>
      <c r="H16" s="582"/>
      <c r="I16" s="580">
        <v>28054.324677000004</v>
      </c>
      <c r="J16" s="580">
        <v>55078.524219</v>
      </c>
      <c r="K16" s="581">
        <v>0.9632810574889887</v>
      </c>
      <c r="L16" s="580">
        <v>27024.199541999995</v>
      </c>
      <c r="M16" s="580">
        <v>2712.4260917462816</v>
      </c>
      <c r="N16"/>
      <c r="O16"/>
      <c r="P16"/>
      <c r="Q16"/>
      <c r="R16"/>
      <c r="S16"/>
      <c r="T16"/>
      <c r="U16"/>
      <c r="V16"/>
      <c r="W16"/>
      <c r="X16"/>
      <c r="Y16" s="284"/>
      <c r="Z16" s="284"/>
    </row>
    <row r="17" spans="1:26" s="366" customFormat="1" ht="18">
      <c r="A17" s="416"/>
      <c r="B17" s="583" t="s">
        <v>149</v>
      </c>
      <c r="C17" s="580">
        <v>58222.02710174193</v>
      </c>
      <c r="D17" s="580">
        <v>59610.80012970933</v>
      </c>
      <c r="E17" s="581">
        <v>0.023853051793276524</v>
      </c>
      <c r="F17" s="580">
        <v>1388.7730279673997</v>
      </c>
      <c r="G17" s="580">
        <v>2935.624944829574</v>
      </c>
      <c r="H17" s="582"/>
      <c r="I17" s="580">
        <v>222582.99633852468</v>
      </c>
      <c r="J17" s="580">
        <v>226229.72315467725</v>
      </c>
      <c r="K17" s="581">
        <v>0.016383672051059527</v>
      </c>
      <c r="L17" s="580">
        <v>3646.7268161525717</v>
      </c>
      <c r="M17" s="580">
        <v>11141.028422864043</v>
      </c>
      <c r="N17"/>
      <c r="O17"/>
      <c r="P17"/>
      <c r="Q17"/>
      <c r="R17"/>
      <c r="S17"/>
      <c r="T17"/>
      <c r="U17"/>
      <c r="V17"/>
      <c r="W17"/>
      <c r="X17"/>
      <c r="Y17" s="284"/>
      <c r="Z17" s="284"/>
    </row>
    <row r="18" spans="1:26" s="366" customFormat="1" ht="18">
      <c r="A18" s="416"/>
      <c r="B18" s="579" t="s">
        <v>236</v>
      </c>
      <c r="C18" s="580">
        <v>8654.08031943</v>
      </c>
      <c r="D18" s="580">
        <v>7256.924121090001</v>
      </c>
      <c r="E18" s="581">
        <v>-0.16144479214078095</v>
      </c>
      <c r="F18" s="580">
        <v>-1397.1561983399997</v>
      </c>
      <c r="G18" s="580">
        <v>357.37831779227815</v>
      </c>
      <c r="H18" s="582"/>
      <c r="I18" s="580">
        <v>25858.99076541</v>
      </c>
      <c r="J18" s="580">
        <v>23718.3106989</v>
      </c>
      <c r="K18" s="581">
        <v>-0.08278281569184269</v>
      </c>
      <c r="L18" s="580">
        <v>-2140.680066509998</v>
      </c>
      <c r="M18" s="580">
        <v>1168.0444547867626</v>
      </c>
      <c r="N18"/>
      <c r="O18"/>
      <c r="P18"/>
      <c r="Q18"/>
      <c r="R18"/>
      <c r="S18"/>
      <c r="T18"/>
      <c r="U18"/>
      <c r="V18"/>
      <c r="W18"/>
      <c r="X18"/>
      <c r="Y18" s="284"/>
      <c r="Z18" s="284"/>
    </row>
    <row r="19" spans="1:26" s="366" customFormat="1" ht="18">
      <c r="A19" s="416"/>
      <c r="B19" s="579" t="s">
        <v>237</v>
      </c>
      <c r="C19" s="580">
        <v>36762.48030612004</v>
      </c>
      <c r="D19" s="580">
        <v>32281.843047489503</v>
      </c>
      <c r="E19" s="581">
        <v>-0.12188071156571606</v>
      </c>
      <c r="F19" s="580">
        <v>-4480.637258630533</v>
      </c>
      <c r="G19" s="580">
        <v>1589.7686913961145</v>
      </c>
      <c r="H19" s="582"/>
      <c r="I19" s="580">
        <v>99495.69843826532</v>
      </c>
      <c r="J19" s="580">
        <v>101055.04540538693</v>
      </c>
      <c r="K19" s="581">
        <v>0.015672506365580745</v>
      </c>
      <c r="L19" s="580">
        <v>1559.3469671216153</v>
      </c>
      <c r="M19" s="580">
        <v>4976.6101352007745</v>
      </c>
      <c r="N19"/>
      <c r="O19"/>
      <c r="P19"/>
      <c r="Q19"/>
      <c r="R19"/>
      <c r="S19"/>
      <c r="T19"/>
      <c r="U19"/>
      <c r="V19"/>
      <c r="W19"/>
      <c r="X19"/>
      <c r="Y19" s="284"/>
      <c r="Z19" s="284"/>
    </row>
    <row r="20" spans="1:26" s="366" customFormat="1" ht="36">
      <c r="A20" s="416"/>
      <c r="B20" s="579" t="s">
        <v>238</v>
      </c>
      <c r="C20" s="580">
        <v>-8186.003418259999</v>
      </c>
      <c r="D20" s="580">
        <v>-6050.003977969987</v>
      </c>
      <c r="E20" s="581">
        <v>0.26093312342447517</v>
      </c>
      <c r="F20" s="580">
        <v>2135.999440290012</v>
      </c>
      <c r="G20" s="580">
        <v>-297.9416910258045</v>
      </c>
      <c r="H20" s="582"/>
      <c r="I20" s="580">
        <v>-16110.57939667</v>
      </c>
      <c r="J20" s="580">
        <v>-38242.46364028999</v>
      </c>
      <c r="K20" s="581">
        <v>-1.3737484977228425</v>
      </c>
      <c r="L20" s="580">
        <v>-22131.884243619992</v>
      </c>
      <c r="M20" s="580">
        <v>-1883.3085610307294</v>
      </c>
      <c r="N20"/>
      <c r="O20"/>
      <c r="P20"/>
      <c r="Q20"/>
      <c r="R20"/>
      <c r="S20"/>
      <c r="T20"/>
      <c r="U20"/>
      <c r="V20"/>
      <c r="W20"/>
      <c r="X20"/>
      <c r="Y20" s="284"/>
      <c r="Z20" s="284"/>
    </row>
    <row r="21" spans="1:26" s="366" customFormat="1" ht="18">
      <c r="A21" s="416"/>
      <c r="B21" s="583" t="s">
        <v>431</v>
      </c>
      <c r="C21" s="580">
        <v>1095.7</v>
      </c>
      <c r="D21" s="580">
        <v>1884.1</v>
      </c>
      <c r="E21" s="581">
        <v>0.7195400200784885</v>
      </c>
      <c r="F21" s="580">
        <v>788.3999999999999</v>
      </c>
      <c r="G21" s="580">
        <v>92.78538363045405</v>
      </c>
      <c r="H21" s="582"/>
      <c r="I21" s="580">
        <v>2771.3</v>
      </c>
      <c r="J21" s="580">
        <v>4800.299999999999</v>
      </c>
      <c r="K21" s="581">
        <v>0.732147367661386</v>
      </c>
      <c r="L21" s="580">
        <v>2028.999999999999</v>
      </c>
      <c r="M21" s="580">
        <v>236.39810893332015</v>
      </c>
      <c r="N21"/>
      <c r="O21"/>
      <c r="P21"/>
      <c r="Q21"/>
      <c r="R21"/>
      <c r="S21"/>
      <c r="T21"/>
      <c r="U21"/>
      <c r="V21"/>
      <c r="W21"/>
      <c r="X21"/>
      <c r="Y21" s="284"/>
      <c r="Z21" s="284"/>
    </row>
    <row r="22" spans="1:26" s="380" customFormat="1" ht="15.75" customHeight="1">
      <c r="A22" s="414"/>
      <c r="B22" s="380" t="s">
        <v>239</v>
      </c>
      <c r="C22" s="580">
        <v>19895.769894451896</v>
      </c>
      <c r="D22" s="580">
        <v>24237.936939099807</v>
      </c>
      <c r="E22" s="581">
        <v>0.21824574106372033</v>
      </c>
      <c r="F22" s="580">
        <v>4342.167044647911</v>
      </c>
      <c r="G22" s="580">
        <v>1193.6342430365314</v>
      </c>
      <c r="H22" s="582"/>
      <c r="I22" s="580">
        <v>110567.58653151938</v>
      </c>
      <c r="J22" s="580">
        <v>134898.53069068032</v>
      </c>
      <c r="K22" s="581">
        <v>0.22005494487505106</v>
      </c>
      <c r="L22" s="580">
        <v>24330.944159160936</v>
      </c>
      <c r="M22" s="580">
        <v>6643.2842849739145</v>
      </c>
      <c r="N22"/>
      <c r="O22"/>
      <c r="P22"/>
      <c r="Q22"/>
      <c r="R22"/>
      <c r="S22"/>
      <c r="T22"/>
      <c r="U22"/>
      <c r="V22"/>
      <c r="W22"/>
      <c r="X22"/>
      <c r="Y22" s="284"/>
      <c r="Z22" s="284"/>
    </row>
    <row r="23" spans="1:26" ht="15.75" customHeight="1">
      <c r="A23" s="414"/>
      <c r="B23" s="321" t="s">
        <v>191</v>
      </c>
      <c r="C23" s="576">
        <v>-652.1619176600009</v>
      </c>
      <c r="D23" s="576">
        <v>2476.9704015359093</v>
      </c>
      <c r="E23" s="577">
        <v>4.798091140346616</v>
      </c>
      <c r="F23" s="576">
        <v>3129.13231919591</v>
      </c>
      <c r="G23" s="576">
        <v>121.98219253107008</v>
      </c>
      <c r="H23" s="582"/>
      <c r="I23" s="576">
        <v>7916.2547396</v>
      </c>
      <c r="J23" s="576">
        <v>9390.72224879229</v>
      </c>
      <c r="K23" s="577">
        <v>0.18625821903083342</v>
      </c>
      <c r="L23" s="576">
        <v>1474.46750919229</v>
      </c>
      <c r="M23" s="576">
        <v>462.46046729007634</v>
      </c>
      <c r="Y23" s="284"/>
      <c r="Z23" s="284"/>
    </row>
    <row r="24" spans="1:26" ht="15.75" customHeight="1">
      <c r="A24" s="414"/>
      <c r="B24" s="321" t="s">
        <v>192</v>
      </c>
      <c r="C24" s="576">
        <v>36839.90285656305</v>
      </c>
      <c r="D24" s="576">
        <v>38239.56548453172</v>
      </c>
      <c r="E24" s="577">
        <v>0.03799311397259337</v>
      </c>
      <c r="F24" s="576">
        <v>1399.662627968668</v>
      </c>
      <c r="G24" s="576">
        <v>1883.165836921684</v>
      </c>
      <c r="H24" s="582"/>
      <c r="I24" s="576">
        <v>109715.14841217402</v>
      </c>
      <c r="J24" s="576">
        <v>105489.920675993</v>
      </c>
      <c r="K24" s="577">
        <v>-0.03851088748754948</v>
      </c>
      <c r="L24" s="576">
        <v>-4225.227736181027</v>
      </c>
      <c r="M24" s="576">
        <v>5195.012344922337</v>
      </c>
      <c r="Y24" s="284"/>
      <c r="Z24" s="284"/>
    </row>
    <row r="25" spans="1:26" s="380" customFormat="1" ht="18">
      <c r="A25" s="414"/>
      <c r="C25" s="348"/>
      <c r="D25" s="348"/>
      <c r="E25" s="349"/>
      <c r="F25" s="348"/>
      <c r="G25" s="348"/>
      <c r="H25" s="418"/>
      <c r="I25" s="348"/>
      <c r="J25" s="348"/>
      <c r="K25" s="349"/>
      <c r="L25" s="348"/>
      <c r="M25" s="348"/>
      <c r="N25"/>
      <c r="O25"/>
      <c r="P25"/>
      <c r="Q25"/>
      <c r="R25"/>
      <c r="S25"/>
      <c r="T25"/>
      <c r="U25"/>
      <c r="V25"/>
      <c r="W25"/>
      <c r="X25"/>
      <c r="Y25" s="284"/>
      <c r="Z25" s="284"/>
    </row>
    <row r="26" spans="1:26" ht="27.75" customHeight="1">
      <c r="A26" s="408"/>
      <c r="B26" s="790" t="s">
        <v>435</v>
      </c>
      <c r="C26" s="790"/>
      <c r="D26" s="790"/>
      <c r="E26" s="790"/>
      <c r="F26" s="790"/>
      <c r="G26" s="790"/>
      <c r="H26" s="790"/>
      <c r="I26" s="790"/>
      <c r="J26" s="790"/>
      <c r="K26" s="790"/>
      <c r="L26" s="790"/>
      <c r="M26" s="790"/>
      <c r="Y26" s="284"/>
      <c r="Z26" s="284"/>
    </row>
    <row r="27" spans="1:7" ht="21" customHeight="1">
      <c r="A27" s="408"/>
      <c r="B27" s="791"/>
      <c r="C27" s="791"/>
      <c r="D27" s="791"/>
      <c r="E27" s="791"/>
      <c r="F27" s="791"/>
      <c r="G27" s="791"/>
    </row>
    <row r="28" spans="14:24" s="408" customFormat="1" ht="12.75" customHeight="1">
      <c r="N28"/>
      <c r="O28"/>
      <c r="P28"/>
      <c r="Q28"/>
      <c r="R28"/>
      <c r="S28"/>
      <c r="T28"/>
      <c r="U28"/>
      <c r="V28"/>
      <c r="W28"/>
      <c r="X28"/>
    </row>
    <row r="29" spans="14:24" s="408" customFormat="1" ht="11.25" customHeight="1">
      <c r="N29"/>
      <c r="O29"/>
      <c r="P29"/>
      <c r="Q29"/>
      <c r="R29"/>
      <c r="S29"/>
      <c r="T29"/>
      <c r="U29"/>
      <c r="V29"/>
      <c r="W29"/>
      <c r="X29"/>
    </row>
    <row r="30" spans="14:24" s="408" customFormat="1" ht="15" customHeight="1">
      <c r="N30"/>
      <c r="O30"/>
      <c r="P30"/>
      <c r="Q30"/>
      <c r="R30"/>
      <c r="S30"/>
      <c r="T30"/>
      <c r="U30"/>
      <c r="V30"/>
      <c r="W30"/>
      <c r="X30"/>
    </row>
    <row r="31" spans="14:24" s="408" customFormat="1" ht="15" customHeight="1">
      <c r="N31"/>
      <c r="O31"/>
      <c r="P31"/>
      <c r="Q31"/>
      <c r="R31"/>
      <c r="S31"/>
      <c r="T31"/>
      <c r="U31"/>
      <c r="V31"/>
      <c r="W31"/>
      <c r="X31"/>
    </row>
    <row r="32" spans="14:24" s="408" customFormat="1" ht="15" customHeight="1">
      <c r="N32"/>
      <c r="O32"/>
      <c r="P32"/>
      <c r="Q32"/>
      <c r="R32"/>
      <c r="S32"/>
      <c r="T32"/>
      <c r="U32"/>
      <c r="V32"/>
      <c r="W32"/>
      <c r="X32"/>
    </row>
    <row r="33" spans="14:24" s="408" customFormat="1" ht="16.5" customHeight="1">
      <c r="N33"/>
      <c r="O33"/>
      <c r="P33"/>
      <c r="Q33"/>
      <c r="R33"/>
      <c r="S33"/>
      <c r="T33"/>
      <c r="U33"/>
      <c r="V33"/>
      <c r="W33"/>
      <c r="X33"/>
    </row>
    <row r="34" spans="14:24" s="408" customFormat="1" ht="14.25" customHeight="1">
      <c r="N34"/>
      <c r="O34"/>
      <c r="P34"/>
      <c r="Q34"/>
      <c r="R34"/>
      <c r="S34"/>
      <c r="T34"/>
      <c r="U34"/>
      <c r="V34"/>
      <c r="W34"/>
      <c r="X34"/>
    </row>
    <row r="35" spans="14:24" s="408" customFormat="1" ht="14.25" customHeight="1">
      <c r="N35"/>
      <c r="O35"/>
      <c r="P35"/>
      <c r="Q35"/>
      <c r="R35"/>
      <c r="S35"/>
      <c r="T35"/>
      <c r="U35"/>
      <c r="V35"/>
      <c r="W35"/>
      <c r="X35"/>
    </row>
    <row r="36" spans="14:24" s="408" customFormat="1" ht="14.25" customHeight="1">
      <c r="N36"/>
      <c r="O36"/>
      <c r="P36"/>
      <c r="Q36"/>
      <c r="R36"/>
      <c r="S36"/>
      <c r="T36"/>
      <c r="U36"/>
      <c r="V36"/>
      <c r="W36"/>
      <c r="X36"/>
    </row>
    <row r="37" ht="18">
      <c r="A37" s="408"/>
    </row>
    <row r="39" spans="1:3" ht="18">
      <c r="A39" s="408"/>
      <c r="C39" s="419"/>
    </row>
    <row r="40" ht="18">
      <c r="A40" s="408"/>
    </row>
    <row r="41" ht="18">
      <c r="A41" s="408"/>
    </row>
    <row r="58" spans="14:24" s="394" customFormat="1" ht="18">
      <c r="N58"/>
      <c r="O58"/>
      <c r="P58"/>
      <c r="Q58"/>
      <c r="R58"/>
      <c r="S58"/>
      <c r="T58"/>
      <c r="U58"/>
      <c r="V58"/>
      <c r="W58"/>
      <c r="X58"/>
    </row>
  </sheetData>
  <sheetProtection/>
  <mergeCells count="5">
    <mergeCell ref="B27:G27"/>
    <mergeCell ref="C8:D8"/>
    <mergeCell ref="B3:M3"/>
    <mergeCell ref="B4:M4"/>
    <mergeCell ref="B26:M26"/>
  </mergeCells>
  <hyperlinks>
    <hyperlink ref="A1" location="Index!A1" display="Index"/>
  </hyperlinks>
  <printOptions/>
  <pageMargins left="0.32" right="0.36" top="1" bottom="1" header="0.5" footer="0.5"/>
  <pageSetup fitToHeight="1" fitToWidth="1" horizontalDpi="600" verticalDpi="600" orientation="landscape" r:id="rId1"/>
</worksheet>
</file>

<file path=xl/worksheets/sheet22.xml><?xml version="1.0" encoding="utf-8"?>
<worksheet xmlns="http://schemas.openxmlformats.org/spreadsheetml/2006/main" xmlns:r="http://schemas.openxmlformats.org/officeDocument/2006/relationships">
  <sheetPr>
    <pageSetUpPr fitToPage="1"/>
  </sheetPr>
  <dimension ref="A1:Y43"/>
  <sheetViews>
    <sheetView showGridLines="0" zoomScale="80" zoomScaleNormal="80" zoomScalePageLayoutView="0" workbookViewId="0" topLeftCell="A1">
      <selection activeCell="B3" sqref="B3:M20"/>
    </sheetView>
  </sheetViews>
  <sheetFormatPr defaultColWidth="9.140625" defaultRowHeight="12.75" outlineLevelCol="1"/>
  <cols>
    <col min="1" max="1" width="6.8515625" style="410" bestFit="1" customWidth="1"/>
    <col min="2" max="2" width="48.28125" style="390" bestFit="1" customWidth="1"/>
    <col min="3" max="4" width="16.8515625" style="390" bestFit="1" customWidth="1"/>
    <col min="5" max="5" width="12.8515625" style="390" bestFit="1" customWidth="1"/>
    <col min="6" max="6" width="16.8515625" style="390" bestFit="1" customWidth="1"/>
    <col min="7" max="7" width="16.140625" style="390" bestFit="1" customWidth="1"/>
    <col min="8" max="8" width="1.7109375" style="390" customWidth="1" outlineLevel="1"/>
    <col min="9" max="10" width="16.8515625" style="390" customWidth="1" outlineLevel="1"/>
    <col min="11" max="11" width="11.57421875" style="390" customWidth="1" outlineLevel="1"/>
    <col min="12" max="12" width="16.8515625" style="390" customWidth="1" outlineLevel="1"/>
    <col min="13" max="13" width="16.140625" style="390" customWidth="1" outlineLevel="1"/>
    <col min="14" max="14" width="16.8515625" style="0" bestFit="1" customWidth="1"/>
    <col min="15" max="24" width="9.140625" style="0" customWidth="1"/>
    <col min="25" max="16384" width="9.140625" style="390" customWidth="1"/>
  </cols>
  <sheetData>
    <row r="1" spans="1:24" s="423" customFormat="1" ht="18">
      <c r="A1" s="739" t="s">
        <v>33</v>
      </c>
      <c r="B1" s="421"/>
      <c r="C1" s="422"/>
      <c r="D1" s="422"/>
      <c r="E1" s="422"/>
      <c r="F1" s="422"/>
      <c r="G1" s="422"/>
      <c r="H1" s="421"/>
      <c r="I1" s="421"/>
      <c r="J1" s="421"/>
      <c r="K1" s="421"/>
      <c r="N1"/>
      <c r="O1"/>
      <c r="P1"/>
      <c r="Q1"/>
      <c r="R1"/>
      <c r="S1"/>
      <c r="T1"/>
      <c r="U1"/>
      <c r="V1"/>
      <c r="W1"/>
      <c r="X1"/>
    </row>
    <row r="2" spans="1:24" s="423" customFormat="1" ht="18">
      <c r="A2" s="421"/>
      <c r="B2" s="421"/>
      <c r="C2" s="421"/>
      <c r="D2" s="421"/>
      <c r="E2" s="421"/>
      <c r="F2" s="421"/>
      <c r="G2" s="421"/>
      <c r="H2" s="421"/>
      <c r="I2" s="421"/>
      <c r="J2" s="421"/>
      <c r="K2" s="421"/>
      <c r="N2"/>
      <c r="O2"/>
      <c r="P2"/>
      <c r="Q2"/>
      <c r="R2"/>
      <c r="S2"/>
      <c r="T2"/>
      <c r="U2"/>
      <c r="V2"/>
      <c r="W2"/>
      <c r="X2"/>
    </row>
    <row r="3" spans="2:13" ht="18">
      <c r="B3" s="795" t="s">
        <v>34</v>
      </c>
      <c r="C3" s="795"/>
      <c r="D3" s="795"/>
      <c r="E3" s="795"/>
      <c r="F3" s="795"/>
      <c r="G3" s="795"/>
      <c r="H3" s="795"/>
      <c r="I3" s="795"/>
      <c r="J3" s="795"/>
      <c r="K3" s="795"/>
      <c r="L3" s="795"/>
      <c r="M3" s="795"/>
    </row>
    <row r="4" spans="2:13" ht="18">
      <c r="B4" s="795" t="s">
        <v>21</v>
      </c>
      <c r="C4" s="795"/>
      <c r="D4" s="795"/>
      <c r="E4" s="795"/>
      <c r="F4" s="795"/>
      <c r="G4" s="795"/>
      <c r="H4" s="795"/>
      <c r="I4" s="795"/>
      <c r="J4" s="795"/>
      <c r="K4" s="795"/>
      <c r="L4" s="795"/>
      <c r="M4" s="795"/>
    </row>
    <row r="5" spans="2:11" ht="12" customHeight="1">
      <c r="B5" s="424"/>
      <c r="C5" s="424"/>
      <c r="D5" s="424"/>
      <c r="E5" s="424"/>
      <c r="F5" s="424"/>
      <c r="G5" s="424"/>
      <c r="H5" s="394"/>
      <c r="I5" s="394"/>
      <c r="J5" s="394"/>
      <c r="K5" s="394"/>
    </row>
    <row r="6" spans="2:13" ht="18">
      <c r="B6" s="311"/>
      <c r="C6" s="623" t="str">
        <f>1!C6</f>
        <v>Third quarter (Jul.-Sep.)</v>
      </c>
      <c r="D6" s="651"/>
      <c r="E6" s="661"/>
      <c r="F6" s="661"/>
      <c r="G6" s="661"/>
      <c r="H6" s="327"/>
      <c r="I6" s="700" t="str">
        <f>1!H6</f>
        <v>Nine months ending Sep. 30,</v>
      </c>
      <c r="J6" s="720"/>
      <c r="K6" s="720"/>
      <c r="L6" s="720"/>
      <c r="M6" s="720"/>
    </row>
    <row r="7" spans="2:13" ht="18">
      <c r="B7" s="311"/>
      <c r="C7" s="625" t="str">
        <f>1!C7</f>
        <v>2020</v>
      </c>
      <c r="D7" s="625" t="str">
        <f>1!D7</f>
        <v>2021</v>
      </c>
      <c r="E7" s="652" t="s">
        <v>36</v>
      </c>
      <c r="F7" s="652"/>
      <c r="G7" s="653" t="str">
        <f>D7</f>
        <v>2021</v>
      </c>
      <c r="H7" s="328"/>
      <c r="I7" s="721" t="str">
        <f>C7</f>
        <v>2020</v>
      </c>
      <c r="J7" s="721" t="str">
        <f>D7</f>
        <v>2021</v>
      </c>
      <c r="K7" s="722" t="s">
        <v>36</v>
      </c>
      <c r="L7" s="722"/>
      <c r="M7" s="721" t="str">
        <f>G7</f>
        <v>2021</v>
      </c>
    </row>
    <row r="8" spans="2:13" ht="18">
      <c r="B8" s="310"/>
      <c r="C8" s="787" t="s">
        <v>180</v>
      </c>
      <c r="D8" s="787"/>
      <c r="E8" s="659"/>
      <c r="F8" s="659"/>
      <c r="G8" s="651" t="s">
        <v>181</v>
      </c>
      <c r="H8" s="406"/>
      <c r="I8" s="720" t="s">
        <v>180</v>
      </c>
      <c r="J8" s="720"/>
      <c r="K8" s="727"/>
      <c r="L8" s="727"/>
      <c r="M8" s="720" t="s">
        <v>181</v>
      </c>
    </row>
    <row r="9" spans="1:25" ht="18">
      <c r="A9" s="425"/>
      <c r="B9" s="415" t="s">
        <v>240</v>
      </c>
      <c r="C9" s="572">
        <v>-33086.32996892768</v>
      </c>
      <c r="D9" s="572">
        <v>-31386.022058759947</v>
      </c>
      <c r="E9" s="573">
        <v>0.0513900427084099</v>
      </c>
      <c r="F9" s="572">
        <v>1700.3079101677358</v>
      </c>
      <c r="G9" s="411">
        <v>-1545.6526178843665</v>
      </c>
      <c r="H9" s="413"/>
      <c r="I9" s="411">
        <v>-120675.69296700052</v>
      </c>
      <c r="J9" s="411">
        <v>-90328.08842474331</v>
      </c>
      <c r="K9" s="412">
        <v>0.2514806734986468</v>
      </c>
      <c r="L9" s="411">
        <v>30347.604542257206</v>
      </c>
      <c r="M9" s="411">
        <v>-4448.344746613971</v>
      </c>
      <c r="Y9" s="284"/>
    </row>
    <row r="10" spans="1:25" ht="18">
      <c r="A10" s="425"/>
      <c r="B10" s="426" t="s">
        <v>241</v>
      </c>
      <c r="C10" s="574">
        <v>-33355.21235115062</v>
      </c>
      <c r="D10" s="574">
        <v>-36248.90367598501</v>
      </c>
      <c r="E10" s="575">
        <v>-0.0867537971088519</v>
      </c>
      <c r="F10" s="574">
        <v>-2893.6913248343917</v>
      </c>
      <c r="G10" s="348">
        <v>-1785.1326541901415</v>
      </c>
      <c r="H10" s="417"/>
      <c r="I10" s="348">
        <v>-130196.71114000052</v>
      </c>
      <c r="J10" s="348">
        <v>-110411.97212961862</v>
      </c>
      <c r="K10" s="349">
        <v>0.15196035934507882</v>
      </c>
      <c r="L10" s="348">
        <v>19784.739010381905</v>
      </c>
      <c r="M10" s="348">
        <v>-5437.406290240255</v>
      </c>
      <c r="Y10" s="284"/>
    </row>
    <row r="11" spans="1:25" ht="18">
      <c r="A11" s="425"/>
      <c r="B11" s="426" t="s">
        <v>242</v>
      </c>
      <c r="C11" s="574">
        <v>268.8823822229406</v>
      </c>
      <c r="D11" s="574">
        <v>4862.881617225066</v>
      </c>
      <c r="E11" s="575">
        <v>17.085534563558973</v>
      </c>
      <c r="F11" s="574">
        <v>4593.999235002126</v>
      </c>
      <c r="G11" s="348">
        <v>239.48003630577495</v>
      </c>
      <c r="H11" s="417"/>
      <c r="I11" s="348">
        <v>9521.018172999999</v>
      </c>
      <c r="J11" s="348">
        <v>20083.8837048753</v>
      </c>
      <c r="K11" s="349">
        <v>1.1094260445621045</v>
      </c>
      <c r="L11" s="348">
        <v>10562.865531875303</v>
      </c>
      <c r="M11" s="348">
        <v>989.0615436262829</v>
      </c>
      <c r="Y11" s="284"/>
    </row>
    <row r="12" spans="1:25" ht="18">
      <c r="A12" s="425"/>
      <c r="B12" s="415" t="s">
        <v>243</v>
      </c>
      <c r="C12" s="572">
        <v>17023.94495729651</v>
      </c>
      <c r="D12" s="572">
        <v>-9274.43186262</v>
      </c>
      <c r="E12" s="573">
        <v>-1.5447874676453857</v>
      </c>
      <c r="F12" s="572">
        <v>-26298.37681991651</v>
      </c>
      <c r="G12" s="411">
        <v>-456.733569517384</v>
      </c>
      <c r="H12" s="413"/>
      <c r="I12" s="411">
        <v>2003.36434783</v>
      </c>
      <c r="J12" s="411">
        <v>-21632.27939603</v>
      </c>
      <c r="K12" s="412">
        <v>-11.797975625083678</v>
      </c>
      <c r="L12" s="411">
        <v>-23635.64374386</v>
      </c>
      <c r="M12" s="411">
        <v>-1065.3146555712597</v>
      </c>
      <c r="Y12" s="284"/>
    </row>
    <row r="13" spans="1:25" ht="18">
      <c r="A13" s="425"/>
      <c r="B13" s="426" t="s">
        <v>244</v>
      </c>
      <c r="C13" s="574">
        <v>6678.49424607651</v>
      </c>
      <c r="D13" s="574">
        <v>-6820.666991419999</v>
      </c>
      <c r="E13" s="575">
        <v>-2.021288143719973</v>
      </c>
      <c r="F13" s="574">
        <v>-13499.161237496508</v>
      </c>
      <c r="G13" s="348">
        <v>-335.89416878853535</v>
      </c>
      <c r="H13" s="417"/>
      <c r="I13" s="348">
        <v>-34406.09653022</v>
      </c>
      <c r="J13" s="348">
        <v>-23720.51178868</v>
      </c>
      <c r="K13" s="349">
        <v>0.31057242230761345</v>
      </c>
      <c r="L13" s="348">
        <v>10685.584741539999</v>
      </c>
      <c r="M13" s="348">
        <v>-1168.1528508165075</v>
      </c>
      <c r="Y13" s="284"/>
    </row>
    <row r="14" spans="1:25" ht="18">
      <c r="A14" s="425"/>
      <c r="B14" s="426" t="s">
        <v>243</v>
      </c>
      <c r="C14" s="574">
        <v>10345.450711219999</v>
      </c>
      <c r="D14" s="574">
        <v>-2453.7648712</v>
      </c>
      <c r="E14" s="575">
        <v>-1.2371829840664947</v>
      </c>
      <c r="F14" s="574">
        <v>-12799.215582419998</v>
      </c>
      <c r="G14" s="348">
        <v>-120.83940072884862</v>
      </c>
      <c r="H14" s="417"/>
      <c r="I14" s="348">
        <v>36409.46087805</v>
      </c>
      <c r="J14" s="348">
        <v>2088.2323926500003</v>
      </c>
      <c r="K14" s="349">
        <v>-0.9426458853745641</v>
      </c>
      <c r="L14" s="348">
        <v>-34321.228485399995</v>
      </c>
      <c r="M14" s="348">
        <v>102.83819524524772</v>
      </c>
      <c r="Y14" s="284"/>
    </row>
    <row r="15" spans="1:25" ht="18">
      <c r="A15" s="425"/>
      <c r="B15" s="415" t="s">
        <v>245</v>
      </c>
      <c r="C15" s="572">
        <v>36193.848220042884</v>
      </c>
      <c r="D15" s="572">
        <v>-47003.83117256942</v>
      </c>
      <c r="E15" s="573">
        <v>-2.2986690690309173</v>
      </c>
      <c r="F15" s="572">
        <v>-83197.6793926123</v>
      </c>
      <c r="G15" s="411">
        <v>-2314.7754935767466</v>
      </c>
      <c r="H15" s="417"/>
      <c r="I15" s="411">
        <v>-383467.06748951855</v>
      </c>
      <c r="J15" s="411">
        <v>-23407.87898067123</v>
      </c>
      <c r="K15" s="412">
        <v>0.9389572639603242</v>
      </c>
      <c r="L15" s="411">
        <v>360059.1885088473</v>
      </c>
      <c r="M15" s="411">
        <v>-1152.7567704457417</v>
      </c>
      <c r="Y15" s="284"/>
    </row>
    <row r="16" spans="1:25" ht="18">
      <c r="A16" s="425"/>
      <c r="B16" s="426" t="s">
        <v>246</v>
      </c>
      <c r="C16" s="574">
        <v>101379.99352409504</v>
      </c>
      <c r="D16" s="574">
        <v>131472.0942720783</v>
      </c>
      <c r="E16" s="575">
        <v>0.2968248438567049</v>
      </c>
      <c r="F16" s="574">
        <v>30092.100747983262</v>
      </c>
      <c r="G16" s="348">
        <v>6474.544187534635</v>
      </c>
      <c r="H16" s="417"/>
      <c r="I16" s="348">
        <v>1963283.1771756343</v>
      </c>
      <c r="J16" s="348">
        <v>417451.94290720054</v>
      </c>
      <c r="K16" s="349">
        <v>-0.7873704884958349</v>
      </c>
      <c r="L16" s="348">
        <v>-1545831.2342684339</v>
      </c>
      <c r="M16" s="348">
        <v>20558.05884503105</v>
      </c>
      <c r="Y16" s="284"/>
    </row>
    <row r="17" spans="1:25" ht="18">
      <c r="A17" s="425"/>
      <c r="B17" s="426" t="s">
        <v>247</v>
      </c>
      <c r="C17" s="574">
        <v>-65186.14530405216</v>
      </c>
      <c r="D17" s="574">
        <v>-178475.92544464773</v>
      </c>
      <c r="E17" s="575">
        <v>-1.7379426197418233</v>
      </c>
      <c r="F17" s="574">
        <v>-113289.78014059557</v>
      </c>
      <c r="G17" s="348">
        <v>-8789.319681111381</v>
      </c>
      <c r="H17" s="417"/>
      <c r="I17" s="348">
        <v>-2346750.244665153</v>
      </c>
      <c r="J17" s="348">
        <v>-440859.8218878718</v>
      </c>
      <c r="K17" s="349">
        <v>0.8121402893682127</v>
      </c>
      <c r="L17" s="348">
        <v>1905890.4227772811</v>
      </c>
      <c r="M17" s="348">
        <v>-21710.815615476793</v>
      </c>
      <c r="Y17" s="284"/>
    </row>
    <row r="18" spans="1:25" ht="18">
      <c r="A18" s="425"/>
      <c r="B18" s="415" t="s">
        <v>248</v>
      </c>
      <c r="C18" s="572">
        <v>20131.46320841171</v>
      </c>
      <c r="D18" s="572">
        <v>-87664.28509394937</v>
      </c>
      <c r="E18" s="573">
        <v>-5.354590830601912</v>
      </c>
      <c r="F18" s="572">
        <v>-107795.74830236108</v>
      </c>
      <c r="G18" s="411">
        <v>-4317.161680978497</v>
      </c>
      <c r="H18" s="413"/>
      <c r="I18" s="411">
        <v>-502139.3961086891</v>
      </c>
      <c r="J18" s="411">
        <v>-135368.24680144456</v>
      </c>
      <c r="K18" s="412">
        <v>0.7304169960563225</v>
      </c>
      <c r="L18" s="411">
        <v>366771.1493072445</v>
      </c>
      <c r="M18" s="411">
        <v>-6666.416172630974</v>
      </c>
      <c r="Y18" s="284"/>
    </row>
    <row r="19" spans="3:8" ht="18">
      <c r="C19" s="427"/>
      <c r="D19" s="427"/>
      <c r="E19" s="427"/>
      <c r="F19" s="427"/>
      <c r="G19" s="427"/>
      <c r="H19" s="428"/>
    </row>
    <row r="20" spans="2:13" ht="18">
      <c r="B20" s="794"/>
      <c r="C20" s="794"/>
      <c r="D20" s="794"/>
      <c r="E20" s="794"/>
      <c r="F20" s="794"/>
      <c r="G20" s="794"/>
      <c r="H20" s="729"/>
      <c r="I20" s="729"/>
      <c r="J20" s="729"/>
      <c r="K20" s="729"/>
      <c r="L20" s="729"/>
      <c r="M20" s="729"/>
    </row>
    <row r="21" spans="2:7" ht="18">
      <c r="B21" s="793"/>
      <c r="C21" s="793"/>
      <c r="D21" s="793"/>
      <c r="E21" s="793"/>
      <c r="F21" s="793"/>
      <c r="G21" s="793"/>
    </row>
    <row r="22" ht="11.25" customHeight="1"/>
    <row r="23" ht="18">
      <c r="B23" s="429"/>
    </row>
    <row r="24" ht="18">
      <c r="B24" s="415"/>
    </row>
    <row r="25" ht="18">
      <c r="B25" s="426"/>
    </row>
    <row r="26" ht="18">
      <c r="B26" s="426"/>
    </row>
    <row r="27" ht="18">
      <c r="B27" s="415"/>
    </row>
    <row r="28" ht="18">
      <c r="B28" s="426"/>
    </row>
    <row r="29" ht="18">
      <c r="B29" s="426"/>
    </row>
    <row r="30" ht="18">
      <c r="A30" s="425"/>
    </row>
    <row r="31" ht="18">
      <c r="A31" s="425"/>
    </row>
    <row r="32" ht="18">
      <c r="A32" s="425"/>
    </row>
    <row r="33" ht="18">
      <c r="A33" s="425"/>
    </row>
    <row r="34" ht="18">
      <c r="A34" s="425"/>
    </row>
    <row r="35" ht="18">
      <c r="A35" s="425"/>
    </row>
    <row r="36" ht="18">
      <c r="A36" s="425"/>
    </row>
    <row r="37" ht="18">
      <c r="A37" s="425"/>
    </row>
    <row r="38" ht="18">
      <c r="A38" s="425"/>
    </row>
    <row r="39" ht="18">
      <c r="A39" s="425"/>
    </row>
    <row r="40" ht="18">
      <c r="A40" s="425"/>
    </row>
    <row r="41" ht="18">
      <c r="A41" s="425"/>
    </row>
    <row r="42" ht="18">
      <c r="A42" s="425"/>
    </row>
    <row r="43" ht="18">
      <c r="A43" s="425"/>
    </row>
  </sheetData>
  <sheetProtection/>
  <mergeCells count="5">
    <mergeCell ref="B21:G21"/>
    <mergeCell ref="B20:G20"/>
    <mergeCell ref="C8:D8"/>
    <mergeCell ref="B3:M3"/>
    <mergeCell ref="B4:M4"/>
  </mergeCells>
  <hyperlinks>
    <hyperlink ref="A1" location="Index!A1" display="Index"/>
  </hyperlinks>
  <printOptions/>
  <pageMargins left="0.75" right="0.75" top="1" bottom="1" header="0.5" footer="0.5"/>
  <pageSetup fitToHeight="1" fitToWidth="1" horizontalDpi="600" verticalDpi="600" orientation="landscape" scale="76" r:id="rId1"/>
</worksheet>
</file>

<file path=xl/worksheets/sheet23.xml><?xml version="1.0" encoding="utf-8"?>
<worksheet xmlns="http://schemas.openxmlformats.org/spreadsheetml/2006/main" xmlns:r="http://schemas.openxmlformats.org/officeDocument/2006/relationships">
  <sheetPr>
    <pageSetUpPr fitToPage="1"/>
  </sheetPr>
  <dimension ref="A1:AJ29"/>
  <sheetViews>
    <sheetView showGridLines="0" zoomScale="85" zoomScaleNormal="85" zoomScalePageLayoutView="0" workbookViewId="0" topLeftCell="A1">
      <selection activeCell="B3" sqref="B3:M14"/>
    </sheetView>
  </sheetViews>
  <sheetFormatPr defaultColWidth="9.140625" defaultRowHeight="12.75" outlineLevelCol="1"/>
  <cols>
    <col min="1" max="1" width="6.8515625" style="430" bestFit="1" customWidth="1"/>
    <col min="2" max="2" width="29.57421875" style="390" customWidth="1"/>
    <col min="3" max="3" width="16.7109375" style="390" customWidth="1"/>
    <col min="4" max="4" width="13.28125" style="390" bestFit="1" customWidth="1"/>
    <col min="5" max="5" width="11.57421875" style="390" bestFit="1" customWidth="1"/>
    <col min="6" max="6" width="12.8515625" style="390" bestFit="1" customWidth="1"/>
    <col min="7" max="7" width="15.140625" style="390" bestFit="1" customWidth="1"/>
    <col min="8" max="8" width="1.57421875" style="390" customWidth="1" outlineLevel="1"/>
    <col min="9" max="10" width="13.28125" style="390" customWidth="1" outlineLevel="1"/>
    <col min="11" max="11" width="11.421875" style="390" customWidth="1" outlineLevel="1"/>
    <col min="12" max="12" width="14.140625" style="390" customWidth="1" outlineLevel="1"/>
    <col min="13" max="13" width="16.140625" style="390" customWidth="1" outlineLevel="1"/>
    <col min="14" max="14" width="16.8515625" style="0" bestFit="1" customWidth="1"/>
    <col min="15" max="24" width="9.140625" style="0" customWidth="1"/>
    <col min="25" max="16384" width="9.140625" style="390" customWidth="1"/>
  </cols>
  <sheetData>
    <row r="1" spans="1:24" s="432" customFormat="1" ht="18">
      <c r="A1" s="739" t="s">
        <v>33</v>
      </c>
      <c r="B1" s="430"/>
      <c r="C1" s="431"/>
      <c r="D1" s="431"/>
      <c r="E1" s="392"/>
      <c r="F1" s="392"/>
      <c r="G1" s="392"/>
      <c r="H1" s="430"/>
      <c r="N1"/>
      <c r="O1"/>
      <c r="P1"/>
      <c r="Q1"/>
      <c r="R1"/>
      <c r="S1"/>
      <c r="T1"/>
      <c r="U1"/>
      <c r="V1"/>
      <c r="W1"/>
      <c r="X1"/>
    </row>
    <row r="2" spans="1:24" s="432" customFormat="1" ht="18">
      <c r="A2" s="430"/>
      <c r="B2" s="430"/>
      <c r="C2" s="430"/>
      <c r="D2" s="430"/>
      <c r="E2" s="394"/>
      <c r="F2" s="394"/>
      <c r="G2" s="394"/>
      <c r="H2" s="430"/>
      <c r="N2"/>
      <c r="O2"/>
      <c r="P2"/>
      <c r="Q2"/>
      <c r="R2"/>
      <c r="S2"/>
      <c r="T2"/>
      <c r="U2"/>
      <c r="V2"/>
      <c r="W2"/>
      <c r="X2"/>
    </row>
    <row r="3" spans="1:24" s="380" customFormat="1" ht="18">
      <c r="A3" s="433"/>
      <c r="B3" s="781" t="s">
        <v>34</v>
      </c>
      <c r="C3" s="781"/>
      <c r="D3" s="781"/>
      <c r="E3" s="781"/>
      <c r="F3" s="781"/>
      <c r="G3" s="781"/>
      <c r="H3" s="781"/>
      <c r="I3" s="781"/>
      <c r="J3" s="781"/>
      <c r="K3" s="781"/>
      <c r="L3" s="781"/>
      <c r="M3" s="781"/>
      <c r="N3"/>
      <c r="O3"/>
      <c r="P3"/>
      <c r="Q3"/>
      <c r="R3"/>
      <c r="S3"/>
      <c r="T3"/>
      <c r="U3"/>
      <c r="V3"/>
      <c r="W3"/>
      <c r="X3"/>
    </row>
    <row r="4" spans="1:24" s="380" customFormat="1" ht="18">
      <c r="A4" s="433"/>
      <c r="B4" s="789" t="s">
        <v>22</v>
      </c>
      <c r="C4" s="789"/>
      <c r="D4" s="789"/>
      <c r="E4" s="789"/>
      <c r="F4" s="789"/>
      <c r="G4" s="789"/>
      <c r="H4" s="789"/>
      <c r="I4" s="789"/>
      <c r="J4" s="789"/>
      <c r="K4" s="789"/>
      <c r="L4" s="789"/>
      <c r="M4" s="789"/>
      <c r="N4"/>
      <c r="O4"/>
      <c r="P4"/>
      <c r="Q4"/>
      <c r="R4"/>
      <c r="S4"/>
      <c r="T4"/>
      <c r="U4"/>
      <c r="V4"/>
      <c r="W4"/>
      <c r="X4"/>
    </row>
    <row r="5" spans="1:24" s="380" customFormat="1" ht="12.75" customHeight="1">
      <c r="A5" s="433"/>
      <c r="B5" s="434"/>
      <c r="C5" s="434"/>
      <c r="D5" s="434"/>
      <c r="E5" s="434"/>
      <c r="F5" s="434"/>
      <c r="G5" s="434"/>
      <c r="H5" s="396"/>
      <c r="N5"/>
      <c r="O5"/>
      <c r="P5"/>
      <c r="Q5"/>
      <c r="R5"/>
      <c r="S5"/>
      <c r="T5"/>
      <c r="U5"/>
      <c r="V5"/>
      <c r="W5"/>
      <c r="X5"/>
    </row>
    <row r="6" spans="1:24" s="380" customFormat="1" ht="18">
      <c r="A6" s="433"/>
      <c r="B6" s="311"/>
      <c r="C6" s="623" t="str">
        <f>1!C6</f>
        <v>Third quarter (Jul.-Sep.)</v>
      </c>
      <c r="D6" s="651"/>
      <c r="E6" s="658"/>
      <c r="F6" s="658"/>
      <c r="G6" s="658"/>
      <c r="H6" s="327"/>
      <c r="I6" s="700" t="str">
        <f>1!H6</f>
        <v>Nine months ending Sep. 30,</v>
      </c>
      <c r="J6" s="720"/>
      <c r="K6" s="720"/>
      <c r="L6" s="720"/>
      <c r="M6" s="720"/>
      <c r="N6"/>
      <c r="O6"/>
      <c r="P6"/>
      <c r="Q6"/>
      <c r="R6"/>
      <c r="S6"/>
      <c r="T6"/>
      <c r="U6"/>
      <c r="V6"/>
      <c r="W6"/>
      <c r="X6"/>
    </row>
    <row r="7" spans="1:24" s="380" customFormat="1" ht="18">
      <c r="A7" s="433"/>
      <c r="B7" s="311"/>
      <c r="C7" s="625" t="str">
        <f>1!C7</f>
        <v>2020</v>
      </c>
      <c r="D7" s="625" t="str">
        <f>1!D7</f>
        <v>2021</v>
      </c>
      <c r="E7" s="652" t="s">
        <v>36</v>
      </c>
      <c r="F7" s="652"/>
      <c r="G7" s="653" t="str">
        <f>D7</f>
        <v>2021</v>
      </c>
      <c r="H7" s="328"/>
      <c r="I7" s="721" t="str">
        <f>C7</f>
        <v>2020</v>
      </c>
      <c r="J7" s="721" t="str">
        <f>D7</f>
        <v>2021</v>
      </c>
      <c r="K7" s="722" t="s">
        <v>36</v>
      </c>
      <c r="L7" s="722"/>
      <c r="M7" s="721" t="str">
        <f>G7</f>
        <v>2021</v>
      </c>
      <c r="N7"/>
      <c r="O7"/>
      <c r="P7"/>
      <c r="Q7"/>
      <c r="R7"/>
      <c r="S7"/>
      <c r="T7"/>
      <c r="U7"/>
      <c r="V7"/>
      <c r="W7"/>
      <c r="X7"/>
    </row>
    <row r="8" spans="1:24" s="380" customFormat="1" ht="18">
      <c r="A8" s="433"/>
      <c r="B8" s="310"/>
      <c r="C8" s="651" t="s">
        <v>180</v>
      </c>
      <c r="D8" s="651"/>
      <c r="E8" s="659"/>
      <c r="F8" s="659"/>
      <c r="G8" s="651" t="s">
        <v>181</v>
      </c>
      <c r="H8" s="406"/>
      <c r="I8" s="720" t="s">
        <v>180</v>
      </c>
      <c r="J8" s="720"/>
      <c r="K8" s="727"/>
      <c r="L8" s="727"/>
      <c r="M8" s="720" t="s">
        <v>181</v>
      </c>
      <c r="N8"/>
      <c r="O8"/>
      <c r="P8"/>
      <c r="Q8"/>
      <c r="R8"/>
      <c r="S8"/>
      <c r="T8"/>
      <c r="U8"/>
      <c r="V8"/>
      <c r="W8"/>
      <c r="X8"/>
    </row>
    <row r="9" spans="1:36" s="380" customFormat="1" ht="18" customHeight="1">
      <c r="A9" s="433"/>
      <c r="B9" s="340" t="s">
        <v>249</v>
      </c>
      <c r="C9" s="584">
        <v>41825.664839292076</v>
      </c>
      <c r="D9" s="584">
        <v>75464.49690494373</v>
      </c>
      <c r="E9" s="577">
        <v>0.8042629374787725</v>
      </c>
      <c r="F9" s="576">
        <v>33638.83206565166</v>
      </c>
      <c r="G9" s="584">
        <v>3716.364468873423</v>
      </c>
      <c r="H9" s="578"/>
      <c r="I9" s="584">
        <v>125947.14529374964</v>
      </c>
      <c r="J9" s="584">
        <v>211251.71814416276</v>
      </c>
      <c r="K9" s="577">
        <v>0.6773045363708337</v>
      </c>
      <c r="L9" s="576">
        <v>85304.57285041313</v>
      </c>
      <c r="M9" s="584">
        <v>10403.413677935721</v>
      </c>
      <c r="N9"/>
      <c r="O9"/>
      <c r="P9"/>
      <c r="Q9"/>
      <c r="R9"/>
      <c r="S9"/>
      <c r="T9"/>
      <c r="U9"/>
      <c r="V9"/>
      <c r="W9"/>
      <c r="X9"/>
      <c r="Y9" s="284"/>
      <c r="Z9" s="284"/>
      <c r="AA9" s="284"/>
      <c r="AB9" s="284"/>
      <c r="AC9" s="284"/>
      <c r="AD9" s="284"/>
      <c r="AE9" s="284"/>
      <c r="AF9" s="284"/>
      <c r="AG9" s="284"/>
      <c r="AH9" s="284"/>
      <c r="AI9" s="284"/>
      <c r="AJ9" s="284"/>
    </row>
    <row r="10" spans="1:36" s="380" customFormat="1" ht="18">
      <c r="A10" s="433"/>
      <c r="B10" s="325" t="s">
        <v>250</v>
      </c>
      <c r="C10" s="580">
        <v>40275.20067599999</v>
      </c>
      <c r="D10" s="580">
        <v>78338.31435799997</v>
      </c>
      <c r="E10" s="581">
        <v>0.9450757052262636</v>
      </c>
      <c r="F10" s="580">
        <v>38063.11368199998</v>
      </c>
      <c r="G10" s="580">
        <v>3857.890000886436</v>
      </c>
      <c r="H10" s="582"/>
      <c r="I10" s="580">
        <v>112585.929905</v>
      </c>
      <c r="J10" s="580">
        <v>213889.839544</v>
      </c>
      <c r="K10" s="581">
        <v>0.8997919164897445</v>
      </c>
      <c r="L10" s="580">
        <v>101303.90963899999</v>
      </c>
      <c r="M10" s="580">
        <v>10533.331997636165</v>
      </c>
      <c r="N10"/>
      <c r="O10"/>
      <c r="P10"/>
      <c r="Q10"/>
      <c r="R10"/>
      <c r="S10"/>
      <c r="T10"/>
      <c r="U10"/>
      <c r="V10"/>
      <c r="W10"/>
      <c r="X10"/>
      <c r="Y10" s="284"/>
      <c r="Z10" s="284"/>
      <c r="AA10" s="284"/>
      <c r="AB10" s="284"/>
      <c r="AC10" s="284"/>
      <c r="AD10" s="284"/>
      <c r="AE10" s="284"/>
      <c r="AF10" s="284"/>
      <c r="AG10" s="284"/>
      <c r="AH10" s="284"/>
      <c r="AI10" s="284"/>
      <c r="AJ10" s="284"/>
    </row>
    <row r="11" spans="1:36" s="379" customFormat="1" ht="18">
      <c r="A11" s="433"/>
      <c r="B11" s="325" t="s">
        <v>251</v>
      </c>
      <c r="C11" s="574">
        <v>-3.2344453679106664</v>
      </c>
      <c r="D11" s="574">
        <v>9.641159873759989</v>
      </c>
      <c r="E11" s="581">
        <v>3.980776849536904</v>
      </c>
      <c r="F11" s="574">
        <v>12.875605241670655</v>
      </c>
      <c r="G11" s="574">
        <v>0.4747936508302959</v>
      </c>
      <c r="H11" s="585">
        <v>0</v>
      </c>
      <c r="I11" s="574">
        <v>2698.873938259634</v>
      </c>
      <c r="J11" s="574">
        <v>576.1721641627776</v>
      </c>
      <c r="K11" s="581">
        <v>-0.7865138656552735</v>
      </c>
      <c r="L11" s="574">
        <v>-2122.7017740968568</v>
      </c>
      <c r="M11" s="574">
        <v>28.37447868426955</v>
      </c>
      <c r="N11"/>
      <c r="O11"/>
      <c r="P11"/>
      <c r="Q11"/>
      <c r="R11"/>
      <c r="S11"/>
      <c r="T11"/>
      <c r="U11"/>
      <c r="V11"/>
      <c r="W11"/>
      <c r="X11"/>
      <c r="Y11" s="284"/>
      <c r="Z11" s="284"/>
      <c r="AA11" s="284"/>
      <c r="AB11" s="284"/>
      <c r="AC11" s="284"/>
      <c r="AD11" s="284"/>
      <c r="AE11" s="284"/>
      <c r="AF11" s="284"/>
      <c r="AG11" s="284"/>
      <c r="AH11" s="284"/>
      <c r="AI11" s="284"/>
      <c r="AJ11" s="284"/>
    </row>
    <row r="12" spans="1:36" s="379" customFormat="1" ht="18">
      <c r="A12" s="433"/>
      <c r="B12" s="325" t="s">
        <v>211</v>
      </c>
      <c r="C12" s="574">
        <v>1553.6986086599973</v>
      </c>
      <c r="D12" s="574">
        <v>-2883.4586129299987</v>
      </c>
      <c r="E12" s="581">
        <v>-2.8558674101001262</v>
      </c>
      <c r="F12" s="574">
        <v>-4437.157221589996</v>
      </c>
      <c r="G12" s="574">
        <v>-142.00032566384314</v>
      </c>
      <c r="H12" s="585">
        <v>0</v>
      </c>
      <c r="I12" s="574">
        <v>10662.341450490001</v>
      </c>
      <c r="J12" s="574">
        <v>-3214.2935639999996</v>
      </c>
      <c r="K12" s="581">
        <v>-1.3014622612608493</v>
      </c>
      <c r="L12" s="574">
        <v>-13876.63501449</v>
      </c>
      <c r="M12" s="574">
        <v>-158.29279838471385</v>
      </c>
      <c r="N12"/>
      <c r="O12"/>
      <c r="P12"/>
      <c r="Q12"/>
      <c r="R12"/>
      <c r="S12"/>
      <c r="T12"/>
      <c r="U12"/>
      <c r="V12"/>
      <c r="W12"/>
      <c r="X12"/>
      <c r="Y12" s="284"/>
      <c r="Z12" s="284"/>
      <c r="AA12" s="284"/>
      <c r="AB12" s="284"/>
      <c r="AC12" s="284"/>
      <c r="AD12" s="284"/>
      <c r="AE12" s="284"/>
      <c r="AF12" s="284"/>
      <c r="AG12" s="284"/>
      <c r="AH12" s="284"/>
      <c r="AI12" s="284"/>
      <c r="AJ12" s="284"/>
    </row>
    <row r="13" spans="1:25" s="380" customFormat="1" ht="12.75" customHeight="1">
      <c r="A13" s="433"/>
      <c r="B13" s="347"/>
      <c r="C13" s="79"/>
      <c r="D13" s="79"/>
      <c r="E13" s="314"/>
      <c r="F13" s="79"/>
      <c r="G13" s="79"/>
      <c r="N13"/>
      <c r="O13"/>
      <c r="P13"/>
      <c r="Q13"/>
      <c r="R13"/>
      <c r="S13"/>
      <c r="T13"/>
      <c r="U13"/>
      <c r="V13"/>
      <c r="W13"/>
      <c r="X13"/>
      <c r="Y13" s="284"/>
    </row>
    <row r="14" spans="1:24" s="380" customFormat="1" ht="18">
      <c r="A14" s="433"/>
      <c r="B14" s="796"/>
      <c r="C14" s="796"/>
      <c r="D14" s="796"/>
      <c r="E14" s="796"/>
      <c r="F14" s="796"/>
      <c r="G14" s="796"/>
      <c r="H14" s="730"/>
      <c r="I14" s="730"/>
      <c r="J14" s="730"/>
      <c r="K14" s="730"/>
      <c r="L14" s="730"/>
      <c r="M14" s="730"/>
      <c r="N14"/>
      <c r="O14"/>
      <c r="P14"/>
      <c r="Q14"/>
      <c r="R14"/>
      <c r="S14"/>
      <c r="T14"/>
      <c r="U14"/>
      <c r="V14"/>
      <c r="W14"/>
      <c r="X14"/>
    </row>
    <row r="15" spans="2:24" s="380" customFormat="1" ht="18">
      <c r="B15" s="793"/>
      <c r="C15" s="793"/>
      <c r="D15" s="793"/>
      <c r="E15" s="793"/>
      <c r="F15" s="793"/>
      <c r="G15" s="793"/>
      <c r="H15" s="438"/>
      <c r="N15"/>
      <c r="O15"/>
      <c r="P15"/>
      <c r="Q15"/>
      <c r="R15"/>
      <c r="S15"/>
      <c r="T15"/>
      <c r="U15"/>
      <c r="V15"/>
      <c r="W15"/>
      <c r="X15"/>
    </row>
    <row r="16" spans="3:24" s="380" customFormat="1" ht="18">
      <c r="C16" s="401"/>
      <c r="D16" s="401"/>
      <c r="E16" s="401"/>
      <c r="F16" s="401"/>
      <c r="G16" s="401"/>
      <c r="H16" s="438"/>
      <c r="N16"/>
      <c r="O16"/>
      <c r="P16"/>
      <c r="Q16"/>
      <c r="R16"/>
      <c r="S16"/>
      <c r="T16"/>
      <c r="U16"/>
      <c r="V16"/>
      <c r="W16"/>
      <c r="X16"/>
    </row>
    <row r="17" spans="1:24" s="380" customFormat="1" ht="18">
      <c r="A17" s="433"/>
      <c r="C17" s="401"/>
      <c r="D17" s="401"/>
      <c r="E17" s="401"/>
      <c r="F17" s="401"/>
      <c r="G17" s="401"/>
      <c r="H17" s="401"/>
      <c r="I17" s="401"/>
      <c r="J17" s="401"/>
      <c r="K17" s="401"/>
      <c r="L17" s="401"/>
      <c r="M17" s="401"/>
      <c r="N17"/>
      <c r="O17"/>
      <c r="P17"/>
      <c r="Q17"/>
      <c r="R17"/>
      <c r="S17"/>
      <c r="T17"/>
      <c r="U17"/>
      <c r="V17"/>
      <c r="W17"/>
      <c r="X17"/>
    </row>
    <row r="18" spans="1:24" s="380" customFormat="1" ht="18">
      <c r="A18" s="433"/>
      <c r="C18" s="401"/>
      <c r="D18" s="401"/>
      <c r="E18" s="401"/>
      <c r="F18" s="401"/>
      <c r="G18" s="401"/>
      <c r="H18" s="401"/>
      <c r="I18" s="401"/>
      <c r="J18" s="401"/>
      <c r="K18" s="401"/>
      <c r="L18" s="401"/>
      <c r="M18" s="401"/>
      <c r="N18"/>
      <c r="O18"/>
      <c r="P18"/>
      <c r="Q18"/>
      <c r="R18"/>
      <c r="S18"/>
      <c r="T18"/>
      <c r="U18"/>
      <c r="V18"/>
      <c r="W18"/>
      <c r="X18"/>
    </row>
    <row r="19" spans="1:24" s="380" customFormat="1" ht="18">
      <c r="A19" s="433"/>
      <c r="C19" s="401"/>
      <c r="D19" s="401"/>
      <c r="E19" s="401"/>
      <c r="F19" s="401"/>
      <c r="G19" s="401"/>
      <c r="H19" s="401"/>
      <c r="I19" s="401"/>
      <c r="J19" s="401"/>
      <c r="K19" s="401"/>
      <c r="L19" s="401"/>
      <c r="M19" s="401"/>
      <c r="N19"/>
      <c r="O19"/>
      <c r="P19"/>
      <c r="Q19"/>
      <c r="R19"/>
      <c r="S19"/>
      <c r="T19"/>
      <c r="U19"/>
      <c r="V19"/>
      <c r="W19"/>
      <c r="X19"/>
    </row>
    <row r="20" spans="1:24" s="394" customFormat="1" ht="18">
      <c r="A20" s="430"/>
      <c r="C20" s="401"/>
      <c r="D20" s="401"/>
      <c r="E20" s="401"/>
      <c r="F20" s="401"/>
      <c r="G20" s="401"/>
      <c r="H20" s="401"/>
      <c r="I20" s="401"/>
      <c r="J20" s="401"/>
      <c r="K20" s="401"/>
      <c r="L20" s="401"/>
      <c r="M20" s="401"/>
      <c r="N20"/>
      <c r="O20"/>
      <c r="P20"/>
      <c r="Q20"/>
      <c r="R20"/>
      <c r="S20"/>
      <c r="T20"/>
      <c r="U20"/>
      <c r="V20"/>
      <c r="W20"/>
      <c r="X20"/>
    </row>
    <row r="21" spans="1:24" s="394" customFormat="1" ht="18">
      <c r="A21" s="430"/>
      <c r="C21" s="401"/>
      <c r="D21" s="401"/>
      <c r="E21" s="401"/>
      <c r="F21" s="401"/>
      <c r="G21" s="401"/>
      <c r="H21" s="401"/>
      <c r="I21" s="401"/>
      <c r="J21" s="401"/>
      <c r="K21" s="401"/>
      <c r="L21" s="401"/>
      <c r="M21" s="401"/>
      <c r="N21"/>
      <c r="O21"/>
      <c r="P21"/>
      <c r="Q21"/>
      <c r="R21"/>
      <c r="S21"/>
      <c r="T21"/>
      <c r="U21"/>
      <c r="V21"/>
      <c r="W21"/>
      <c r="X21"/>
    </row>
    <row r="22" spans="1:24" s="394" customFormat="1" ht="18">
      <c r="A22" s="430"/>
      <c r="C22" s="401"/>
      <c r="D22" s="401"/>
      <c r="E22" s="401"/>
      <c r="F22" s="401"/>
      <c r="G22" s="401"/>
      <c r="H22" s="401"/>
      <c r="I22" s="401"/>
      <c r="J22" s="401"/>
      <c r="K22" s="401"/>
      <c r="L22" s="401"/>
      <c r="M22" s="401"/>
      <c r="N22"/>
      <c r="O22"/>
      <c r="P22"/>
      <c r="Q22"/>
      <c r="R22"/>
      <c r="S22"/>
      <c r="T22"/>
      <c r="U22"/>
      <c r="V22"/>
      <c r="W22"/>
      <c r="X22"/>
    </row>
    <row r="23" spans="1:24" s="394" customFormat="1" ht="18">
      <c r="A23" s="430"/>
      <c r="C23" s="401"/>
      <c r="D23" s="401"/>
      <c r="E23" s="401"/>
      <c r="F23" s="401"/>
      <c r="G23" s="401"/>
      <c r="H23" s="401"/>
      <c r="I23" s="401"/>
      <c r="J23" s="401"/>
      <c r="K23" s="401"/>
      <c r="L23" s="401"/>
      <c r="M23" s="401"/>
      <c r="N23"/>
      <c r="O23"/>
      <c r="P23"/>
      <c r="Q23"/>
      <c r="R23"/>
      <c r="S23"/>
      <c r="T23"/>
      <c r="U23"/>
      <c r="V23"/>
      <c r="W23"/>
      <c r="X23"/>
    </row>
    <row r="24" spans="1:24" s="394" customFormat="1" ht="18">
      <c r="A24" s="430"/>
      <c r="C24" s="401"/>
      <c r="D24" s="401"/>
      <c r="E24" s="401"/>
      <c r="F24" s="401"/>
      <c r="G24" s="401"/>
      <c r="H24" s="401"/>
      <c r="I24" s="401"/>
      <c r="J24" s="401"/>
      <c r="K24" s="401"/>
      <c r="L24" s="401"/>
      <c r="M24" s="401"/>
      <c r="N24"/>
      <c r="O24"/>
      <c r="P24"/>
      <c r="Q24"/>
      <c r="R24"/>
      <c r="S24"/>
      <c r="T24"/>
      <c r="U24"/>
      <c r="V24"/>
      <c r="W24"/>
      <c r="X24"/>
    </row>
    <row r="25" spans="1:24" s="394" customFormat="1" ht="18">
      <c r="A25" s="430"/>
      <c r="C25" s="401"/>
      <c r="D25" s="401"/>
      <c r="E25" s="401"/>
      <c r="F25" s="401"/>
      <c r="G25" s="401"/>
      <c r="H25" s="401"/>
      <c r="I25" s="401"/>
      <c r="J25" s="401"/>
      <c r="K25" s="401"/>
      <c r="L25" s="401"/>
      <c r="M25" s="401"/>
      <c r="N25"/>
      <c r="O25"/>
      <c r="P25"/>
      <c r="Q25"/>
      <c r="R25"/>
      <c r="S25"/>
      <c r="T25"/>
      <c r="U25"/>
      <c r="V25"/>
      <c r="W25"/>
      <c r="X25"/>
    </row>
    <row r="26" spans="3:13" ht="18">
      <c r="C26" s="401"/>
      <c r="D26" s="401"/>
      <c r="E26" s="401"/>
      <c r="F26" s="401"/>
      <c r="G26" s="401"/>
      <c r="H26" s="401"/>
      <c r="I26" s="401"/>
      <c r="J26" s="401"/>
      <c r="K26" s="401"/>
      <c r="L26" s="401"/>
      <c r="M26" s="401"/>
    </row>
    <row r="27" spans="3:13" ht="18">
      <c r="C27" s="401"/>
      <c r="D27" s="401"/>
      <c r="E27" s="401"/>
      <c r="F27" s="401"/>
      <c r="G27" s="401"/>
      <c r="H27" s="401"/>
      <c r="I27" s="401"/>
      <c r="J27" s="401"/>
      <c r="K27" s="401"/>
      <c r="L27" s="401"/>
      <c r="M27" s="401"/>
    </row>
    <row r="28" spans="3:13" ht="18">
      <c r="C28" s="401"/>
      <c r="D28" s="401"/>
      <c r="E28" s="401"/>
      <c r="F28" s="401"/>
      <c r="G28" s="401"/>
      <c r="H28" s="401"/>
      <c r="I28" s="401"/>
      <c r="J28" s="401"/>
      <c r="K28" s="401"/>
      <c r="L28" s="401"/>
      <c r="M28" s="401"/>
    </row>
    <row r="29" ht="18">
      <c r="C29" s="401"/>
    </row>
    <row r="63" ht="12" customHeight="1"/>
  </sheetData>
  <sheetProtection/>
  <mergeCells count="4">
    <mergeCell ref="B15:G15"/>
    <mergeCell ref="B14:G14"/>
    <mergeCell ref="B3:M3"/>
    <mergeCell ref="B4:M4"/>
  </mergeCells>
  <hyperlinks>
    <hyperlink ref="A1" location="Index!A1" display="Index"/>
  </hyperlinks>
  <printOptions/>
  <pageMargins left="0.75" right="0.75" top="1" bottom="1" header="0.5" footer="0.5"/>
  <pageSetup fitToHeight="1" fitToWidth="1" horizontalDpi="600" verticalDpi="600" orientation="landscape" scale="64" r:id="rId1"/>
</worksheet>
</file>

<file path=xl/worksheets/sheet24.xml><?xml version="1.0" encoding="utf-8"?>
<worksheet xmlns="http://schemas.openxmlformats.org/spreadsheetml/2006/main" xmlns:r="http://schemas.openxmlformats.org/officeDocument/2006/relationships">
  <dimension ref="A1:K22"/>
  <sheetViews>
    <sheetView showGridLines="0" zoomScale="90" zoomScaleNormal="90" zoomScalePageLayoutView="0" workbookViewId="0" topLeftCell="A1">
      <selection activeCell="B3" sqref="B3:F14"/>
    </sheetView>
  </sheetViews>
  <sheetFormatPr defaultColWidth="9.140625" defaultRowHeight="12.75"/>
  <cols>
    <col min="1" max="1" width="9.140625" style="80" customWidth="1"/>
    <col min="2" max="2" width="56.140625" style="80" bestFit="1" customWidth="1"/>
    <col min="3" max="3" width="14.140625" style="80" bestFit="1" customWidth="1"/>
    <col min="4" max="4" width="11.421875" style="80" customWidth="1"/>
    <col min="5" max="5" width="12.8515625" style="80" bestFit="1" customWidth="1"/>
    <col min="6" max="6" width="13.140625" style="80" bestFit="1" customWidth="1"/>
    <col min="7" max="7" width="9.140625" style="80" customWidth="1"/>
    <col min="8" max="16384" width="9.140625" style="80" customWidth="1"/>
  </cols>
  <sheetData>
    <row r="1" ht="18">
      <c r="A1" s="739" t="s">
        <v>33</v>
      </c>
    </row>
    <row r="2" ht="18">
      <c r="F2" s="439"/>
    </row>
    <row r="3" spans="1:7" s="380" customFormat="1" ht="15" customHeight="1">
      <c r="A3" s="440"/>
      <c r="B3" s="780" t="s">
        <v>34</v>
      </c>
      <c r="C3" s="780"/>
      <c r="D3" s="780"/>
      <c r="E3" s="780"/>
      <c r="F3" s="780"/>
      <c r="G3" s="401"/>
    </row>
    <row r="4" spans="1:9" s="380" customFormat="1" ht="20.25">
      <c r="A4" s="440"/>
      <c r="B4" s="662" t="s">
        <v>252</v>
      </c>
      <c r="C4" s="663"/>
      <c r="D4" s="663"/>
      <c r="E4" s="663"/>
      <c r="F4" s="663"/>
      <c r="I4" s="441"/>
    </row>
    <row r="5" spans="1:9" s="380" customFormat="1" ht="12.75" customHeight="1">
      <c r="A5" s="440"/>
      <c r="B5" s="442"/>
      <c r="C5" s="443"/>
      <c r="D5" s="443"/>
      <c r="E5" s="443"/>
      <c r="F5" s="443"/>
      <c r="I5" s="441"/>
    </row>
    <row r="6" spans="1:7" s="380" customFormat="1" ht="18">
      <c r="A6" s="444"/>
      <c r="B6" s="310"/>
      <c r="C6" s="664" t="s">
        <v>456</v>
      </c>
      <c r="D6" s="664"/>
      <c r="E6" s="665"/>
      <c r="F6" s="665"/>
      <c r="G6" s="403"/>
    </row>
    <row r="7" spans="1:7" s="396" customFormat="1" ht="18">
      <c r="A7" s="445"/>
      <c r="B7" s="446" t="s">
        <v>253</v>
      </c>
      <c r="C7" s="625" t="str">
        <f>1!C7</f>
        <v>2020</v>
      </c>
      <c r="D7" s="625" t="str">
        <f>1!D7</f>
        <v>2021</v>
      </c>
      <c r="E7" s="653" t="s">
        <v>36</v>
      </c>
      <c r="F7" s="653" t="str">
        <f>D7</f>
        <v>2021</v>
      </c>
      <c r="G7" s="447"/>
    </row>
    <row r="8" spans="1:7" s="380" customFormat="1" ht="18">
      <c r="A8" s="444"/>
      <c r="B8" s="340"/>
      <c r="C8" s="787"/>
      <c r="D8" s="787"/>
      <c r="E8" s="666"/>
      <c r="F8" s="667" t="s">
        <v>254</v>
      </c>
      <c r="G8" s="403"/>
    </row>
    <row r="9" spans="1:11" s="380" customFormat="1" ht="18">
      <c r="A9" s="444"/>
      <c r="B9" s="322" t="s">
        <v>255</v>
      </c>
      <c r="C9" s="367">
        <v>602.183879788595</v>
      </c>
      <c r="D9" s="367">
        <v>967.3335526224538</v>
      </c>
      <c r="E9" s="367">
        <v>365.14967283385874</v>
      </c>
      <c r="F9" s="367">
        <v>47.637819000416314</v>
      </c>
      <c r="G9" s="284"/>
      <c r="H9" s="284"/>
      <c r="I9" s="284"/>
      <c r="J9" s="284"/>
      <c r="K9" s="284"/>
    </row>
    <row r="10" spans="1:11" s="380" customFormat="1" ht="33" customHeight="1">
      <c r="A10" s="444"/>
      <c r="B10" s="322" t="s">
        <v>256</v>
      </c>
      <c r="C10" s="367">
        <v>168.54280545538342</v>
      </c>
      <c r="D10" s="367">
        <v>471.76596258442004</v>
      </c>
      <c r="E10" s="367">
        <v>303.2231571290366</v>
      </c>
      <c r="F10" s="367">
        <v>23.232835742362848</v>
      </c>
      <c r="G10" s="284"/>
      <c r="H10" s="284"/>
      <c r="I10" s="284"/>
      <c r="J10" s="284"/>
      <c r="K10" s="284"/>
    </row>
    <row r="11" spans="1:11" s="380" customFormat="1" ht="18">
      <c r="A11" s="444"/>
      <c r="B11" s="322" t="s">
        <v>257</v>
      </c>
      <c r="C11" s="367">
        <v>-618.5327156365382</v>
      </c>
      <c r="D11" s="367">
        <v>41.13013750954185</v>
      </c>
      <c r="E11" s="367">
        <v>659.6628531460801</v>
      </c>
      <c r="F11" s="367">
        <v>2.025516473433559</v>
      </c>
      <c r="G11" s="284"/>
      <c r="H11" s="284"/>
      <c r="I11" s="284"/>
      <c r="J11" s="284"/>
      <c r="K11" s="284"/>
    </row>
    <row r="12" spans="1:11" s="380" customFormat="1" ht="20.25" customHeight="1">
      <c r="A12" s="444"/>
      <c r="B12" s="375" t="s">
        <v>258</v>
      </c>
      <c r="C12" s="319">
        <v>1.0079940613114775</v>
      </c>
      <c r="D12" s="319">
        <v>0.6731518167237116</v>
      </c>
      <c r="E12" s="367">
        <v>-33.48422445877659</v>
      </c>
      <c r="F12" s="367"/>
      <c r="G12" s="284"/>
      <c r="H12" s="284"/>
      <c r="I12" s="284"/>
      <c r="J12" s="284"/>
      <c r="K12" s="284"/>
    </row>
    <row r="13" spans="1:6" s="380" customFormat="1" ht="12.75" customHeight="1">
      <c r="A13" s="440"/>
      <c r="C13" s="448"/>
      <c r="D13" s="448"/>
      <c r="E13" s="448"/>
      <c r="F13" s="448"/>
    </row>
    <row r="14" spans="1:7" s="380" customFormat="1" ht="18">
      <c r="A14" s="440"/>
      <c r="B14" s="797"/>
      <c r="C14" s="797"/>
      <c r="D14" s="797"/>
      <c r="E14" s="797"/>
      <c r="F14" s="797"/>
      <c r="G14" s="449"/>
    </row>
    <row r="15" spans="2:6" s="380" customFormat="1" ht="18">
      <c r="B15" s="450"/>
      <c r="C15" s="450"/>
      <c r="D15" s="450"/>
      <c r="E15" s="450"/>
      <c r="F15" s="450"/>
    </row>
    <row r="16" s="390" customFormat="1" ht="11.25" customHeight="1"/>
    <row r="17" spans="3:6" ht="18">
      <c r="C17" s="390"/>
      <c r="D17" s="390"/>
      <c r="E17" s="390"/>
      <c r="F17" s="390"/>
    </row>
    <row r="18" spans="3:6" ht="18">
      <c r="C18" s="390"/>
      <c r="D18" s="390"/>
      <c r="E18" s="390"/>
      <c r="F18" s="390"/>
    </row>
    <row r="19" spans="3:6" ht="18">
      <c r="C19" s="390"/>
      <c r="D19" s="390"/>
      <c r="E19" s="390"/>
      <c r="F19" s="390"/>
    </row>
    <row r="22" ht="18">
      <c r="D22" s="224"/>
    </row>
  </sheetData>
  <sheetProtection/>
  <mergeCells count="3">
    <mergeCell ref="B14:F14"/>
    <mergeCell ref="B3:F3"/>
    <mergeCell ref="C8:D8"/>
  </mergeCells>
  <hyperlinks>
    <hyperlink ref="A1" location="Index!A1" display="Index"/>
  </hyperlinks>
  <printOptions/>
  <pageMargins left="0.75" right="0.75" top="1" bottom="1" header="0.5" footer="0.5"/>
  <pageSetup horizontalDpi="600" verticalDpi="600" orientation="portrait" scale="89" r:id="rId1"/>
</worksheet>
</file>

<file path=xl/worksheets/sheet25.xml><?xml version="1.0" encoding="utf-8"?>
<worksheet xmlns="http://schemas.openxmlformats.org/spreadsheetml/2006/main" xmlns:r="http://schemas.openxmlformats.org/officeDocument/2006/relationships">
  <sheetPr>
    <pageSetUpPr fitToPage="1"/>
  </sheetPr>
  <dimension ref="A1:S65"/>
  <sheetViews>
    <sheetView showGridLines="0" zoomScale="70" zoomScaleNormal="70" zoomScalePageLayoutView="0" workbookViewId="0" topLeftCell="A31">
      <selection activeCell="B6" sqref="B6:G53"/>
    </sheetView>
  </sheetViews>
  <sheetFormatPr defaultColWidth="9.140625" defaultRowHeight="12.75"/>
  <cols>
    <col min="1" max="1" width="6.8515625" style="331" bestFit="1" customWidth="1"/>
    <col min="2" max="2" width="58.7109375" style="347" customWidth="1"/>
    <col min="3" max="3" width="20.28125" style="347" customWidth="1"/>
    <col min="4" max="4" width="18.00390625" style="347" customWidth="1"/>
    <col min="5" max="5" width="11.7109375" style="347" bestFit="1" customWidth="1"/>
    <col min="6" max="6" width="14.140625" style="347" bestFit="1" customWidth="1"/>
    <col min="7" max="7" width="16.140625" style="347" bestFit="1" customWidth="1"/>
    <col min="8" max="8" width="16.8515625" style="0" bestFit="1" customWidth="1"/>
    <col min="9" max="10" width="14.8515625" style="0" bestFit="1" customWidth="1"/>
    <col min="11" max="11" width="10.421875" style="0" bestFit="1" customWidth="1"/>
    <col min="12" max="13" width="13.140625" style="0" bestFit="1" customWidth="1"/>
    <col min="14" max="14" width="9.28125" style="0" bestFit="1" customWidth="1"/>
    <col min="15" max="18" width="14.8515625" style="347" bestFit="1" customWidth="1"/>
    <col min="19" max="19" width="13.140625" style="347" bestFit="1" customWidth="1"/>
    <col min="20" max="16384" width="9.140625" style="347" customWidth="1"/>
  </cols>
  <sheetData>
    <row r="1" spans="1:14" s="331" customFormat="1" ht="18">
      <c r="A1" s="739" t="s">
        <v>33</v>
      </c>
      <c r="C1" s="332"/>
      <c r="D1" s="332"/>
      <c r="H1"/>
      <c r="I1"/>
      <c r="J1"/>
      <c r="K1"/>
      <c r="L1"/>
      <c r="M1"/>
      <c r="N1"/>
    </row>
    <row r="2" spans="2:14" s="331" customFormat="1" ht="15" customHeight="1">
      <c r="B2" s="342"/>
      <c r="G2" s="333"/>
      <c r="H2"/>
      <c r="I2"/>
      <c r="J2"/>
      <c r="K2"/>
      <c r="L2"/>
      <c r="M2"/>
      <c r="N2"/>
    </row>
    <row r="3" spans="1:14" s="310" customFormat="1" ht="18">
      <c r="A3" s="334"/>
      <c r="B3" s="781" t="s">
        <v>34</v>
      </c>
      <c r="C3" s="781"/>
      <c r="D3" s="781"/>
      <c r="E3" s="781"/>
      <c r="F3" s="781"/>
      <c r="G3" s="781"/>
      <c r="H3"/>
      <c r="I3"/>
      <c r="J3"/>
      <c r="K3"/>
      <c r="L3"/>
      <c r="M3"/>
      <c r="N3"/>
    </row>
    <row r="4" spans="1:14" s="310" customFormat="1" ht="18">
      <c r="A4" s="281"/>
      <c r="B4" s="668" t="s">
        <v>24</v>
      </c>
      <c r="C4" s="669"/>
      <c r="D4" s="669"/>
      <c r="E4" s="669"/>
      <c r="F4" s="669"/>
      <c r="G4" s="669"/>
      <c r="H4"/>
      <c r="I4"/>
      <c r="J4"/>
      <c r="K4"/>
      <c r="L4"/>
      <c r="M4"/>
      <c r="N4"/>
    </row>
    <row r="5" spans="1:14" s="310" customFormat="1" ht="12" customHeight="1">
      <c r="A5" s="334"/>
      <c r="B5" s="335"/>
      <c r="C5" s="336"/>
      <c r="D5" s="336"/>
      <c r="E5" s="336"/>
      <c r="F5" s="336"/>
      <c r="G5" s="336"/>
      <c r="H5"/>
      <c r="I5"/>
      <c r="J5"/>
      <c r="K5"/>
      <c r="L5"/>
      <c r="M5"/>
      <c r="N5"/>
    </row>
    <row r="6" spans="1:14" s="311" customFormat="1" ht="36" customHeight="1">
      <c r="A6" s="334"/>
      <c r="B6" s="335"/>
      <c r="C6" s="670" t="s">
        <v>468</v>
      </c>
      <c r="D6" s="670" t="str">
        <f>'23'!C6</f>
        <v>As of September 30,</v>
      </c>
      <c r="E6" s="671" t="s">
        <v>51</v>
      </c>
      <c r="F6" s="671"/>
      <c r="G6" s="671"/>
      <c r="H6"/>
      <c r="I6"/>
      <c r="J6"/>
      <c r="K6"/>
      <c r="L6"/>
      <c r="M6"/>
      <c r="N6"/>
    </row>
    <row r="7" spans="1:14" s="310" customFormat="1" ht="18">
      <c r="A7" s="334"/>
      <c r="B7" s="337"/>
      <c r="C7" s="625" t="str">
        <f>1!C7</f>
        <v>2020</v>
      </c>
      <c r="D7" s="625" t="str">
        <f>1!D7</f>
        <v>2021</v>
      </c>
      <c r="E7" s="652" t="s">
        <v>36</v>
      </c>
      <c r="F7" s="652"/>
      <c r="G7" s="653" t="str">
        <f>D7</f>
        <v>2021</v>
      </c>
      <c r="H7"/>
      <c r="I7"/>
      <c r="J7"/>
      <c r="K7"/>
      <c r="L7"/>
      <c r="M7"/>
      <c r="N7"/>
    </row>
    <row r="8" spans="1:19" s="340" customFormat="1" ht="18">
      <c r="A8" s="334"/>
      <c r="B8" s="338"/>
      <c r="C8" s="787" t="s">
        <v>260</v>
      </c>
      <c r="D8" s="787"/>
      <c r="E8" s="654"/>
      <c r="F8" s="654"/>
      <c r="G8" s="651" t="s">
        <v>181</v>
      </c>
      <c r="H8"/>
      <c r="I8"/>
      <c r="J8"/>
      <c r="K8"/>
      <c r="L8"/>
      <c r="M8"/>
      <c r="N8"/>
      <c r="O8" s="339"/>
      <c r="P8" s="339"/>
      <c r="Q8" s="339"/>
      <c r="R8" s="339"/>
      <c r="S8" s="339"/>
    </row>
    <row r="9" spans="1:19" s="340" customFormat="1" ht="18">
      <c r="A9" s="334"/>
      <c r="B9" s="340" t="s">
        <v>261</v>
      </c>
      <c r="C9" s="576">
        <v>1928487.9283271355</v>
      </c>
      <c r="D9" s="576">
        <v>2051738.5737668204</v>
      </c>
      <c r="E9" s="577">
        <v>0.06391050917627392</v>
      </c>
      <c r="F9" s="576">
        <v>123250.64543968486</v>
      </c>
      <c r="G9" s="576">
        <v>101041.00136741949</v>
      </c>
      <c r="H9"/>
      <c r="I9"/>
      <c r="J9"/>
      <c r="K9"/>
      <c r="L9"/>
      <c r="M9"/>
      <c r="N9"/>
      <c r="O9" s="284"/>
      <c r="P9" s="339"/>
      <c r="Q9" s="339"/>
      <c r="R9" s="339"/>
      <c r="S9" s="339"/>
    </row>
    <row r="10" spans="1:19" s="310" customFormat="1" ht="18">
      <c r="A10" s="334"/>
      <c r="B10" s="341" t="s">
        <v>262</v>
      </c>
      <c r="C10" s="576">
        <v>329859.7390756829</v>
      </c>
      <c r="D10" s="576">
        <v>415922.9891607479</v>
      </c>
      <c r="E10" s="577">
        <v>0.260908622332108</v>
      </c>
      <c r="F10" s="576">
        <v>86063.25008506502</v>
      </c>
      <c r="G10" s="576">
        <v>20482.76318136255</v>
      </c>
      <c r="H10"/>
      <c r="I10"/>
      <c r="J10"/>
      <c r="K10"/>
      <c r="L10"/>
      <c r="M10"/>
      <c r="N10"/>
      <c r="O10" s="284"/>
      <c r="P10" s="339"/>
      <c r="Q10" s="339"/>
      <c r="R10" s="339"/>
      <c r="S10" s="339"/>
    </row>
    <row r="11" spans="1:19" s="310" customFormat="1" ht="18">
      <c r="A11" s="334"/>
      <c r="B11" s="342" t="s">
        <v>263</v>
      </c>
      <c r="C11" s="580">
        <v>39989.781302624084</v>
      </c>
      <c r="D11" s="580">
        <v>39640.70101456814</v>
      </c>
      <c r="E11" s="581">
        <v>-0.008729237237239803</v>
      </c>
      <c r="F11" s="580">
        <v>-349.0802880559422</v>
      </c>
      <c r="G11" s="580">
        <v>1952.1668972012283</v>
      </c>
      <c r="H11"/>
      <c r="I11"/>
      <c r="J11"/>
      <c r="K11"/>
      <c r="L11"/>
      <c r="M11"/>
      <c r="N11"/>
      <c r="O11" s="284"/>
      <c r="P11" s="339"/>
      <c r="Q11" s="339"/>
      <c r="R11" s="339"/>
      <c r="S11" s="339"/>
    </row>
    <row r="12" spans="1:19" s="310" customFormat="1" ht="18">
      <c r="A12" s="334"/>
      <c r="B12" s="342" t="s">
        <v>264</v>
      </c>
      <c r="C12" s="580">
        <v>68382.41332780638</v>
      </c>
      <c r="D12" s="580">
        <v>100731.652436578</v>
      </c>
      <c r="E12" s="581">
        <v>0.47306372405574976</v>
      </c>
      <c r="F12" s="580">
        <v>32349.239108771624</v>
      </c>
      <c r="G12" s="580">
        <v>4960.684154268591</v>
      </c>
      <c r="H12"/>
      <c r="I12"/>
      <c r="J12"/>
      <c r="K12"/>
      <c r="L12"/>
      <c r="M12"/>
      <c r="N12"/>
      <c r="O12" s="284"/>
      <c r="P12" s="339"/>
      <c r="Q12" s="339"/>
      <c r="R12" s="339"/>
      <c r="S12" s="339"/>
    </row>
    <row r="13" spans="1:19" s="310" customFormat="1" ht="18">
      <c r="A13" s="334"/>
      <c r="B13" s="342" t="s">
        <v>444</v>
      </c>
      <c r="C13" s="580">
        <v>31615.622688789637</v>
      </c>
      <c r="D13" s="580">
        <v>36275.6812785765</v>
      </c>
      <c r="E13" s="581">
        <v>0.1473973369323907</v>
      </c>
      <c r="F13" s="580">
        <v>4660.058589786862</v>
      </c>
      <c r="G13" s="580">
        <v>1786.451358149143</v>
      </c>
      <c r="H13"/>
      <c r="I13"/>
      <c r="J13"/>
      <c r="K13"/>
      <c r="L13"/>
      <c r="M13"/>
      <c r="N13"/>
      <c r="O13" s="284"/>
      <c r="P13" s="339"/>
      <c r="Q13" s="339"/>
      <c r="R13" s="339"/>
      <c r="S13" s="339"/>
    </row>
    <row r="14" spans="1:19" s="310" customFormat="1" ht="18">
      <c r="A14" s="334"/>
      <c r="B14" s="342" t="s">
        <v>445</v>
      </c>
      <c r="C14" s="580">
        <v>89789.42761308042</v>
      </c>
      <c r="D14" s="580">
        <v>120972.56292811052</v>
      </c>
      <c r="E14" s="581">
        <v>0.34729183762484944</v>
      </c>
      <c r="F14" s="580">
        <v>31183.1353150301</v>
      </c>
      <c r="G14" s="580">
        <v>5957.478721959545</v>
      </c>
      <c r="H14"/>
      <c r="I14"/>
      <c r="J14"/>
      <c r="K14"/>
      <c r="L14"/>
      <c r="M14"/>
      <c r="N14"/>
      <c r="O14" s="284"/>
      <c r="P14" s="339"/>
      <c r="Q14" s="339"/>
      <c r="R14" s="339"/>
      <c r="S14" s="339"/>
    </row>
    <row r="15" spans="1:19" s="310" customFormat="1" ht="18">
      <c r="A15" s="334"/>
      <c r="B15" s="342" t="s">
        <v>265</v>
      </c>
      <c r="C15" s="580">
        <v>52605.6613776024</v>
      </c>
      <c r="D15" s="580">
        <v>84167.546908556</v>
      </c>
      <c r="E15" s="581">
        <v>0.5999712712364361</v>
      </c>
      <c r="F15" s="580">
        <v>31561.8855309536</v>
      </c>
      <c r="G15" s="580">
        <v>4144.959465604058</v>
      </c>
      <c r="H15"/>
      <c r="I15"/>
      <c r="J15"/>
      <c r="K15"/>
      <c r="L15"/>
      <c r="M15"/>
      <c r="N15"/>
      <c r="O15" s="284"/>
      <c r="P15" s="339"/>
      <c r="Q15" s="339"/>
      <c r="R15" s="339"/>
      <c r="S15" s="339"/>
    </row>
    <row r="16" spans="1:19" s="310" customFormat="1" ht="18">
      <c r="A16" s="334"/>
      <c r="B16" s="342" t="s">
        <v>437</v>
      </c>
      <c r="C16" s="580">
        <v>18036.557</v>
      </c>
      <c r="D16" s="580">
        <v>15860.07210452</v>
      </c>
      <c r="E16" s="581">
        <v>-0.12067075193342054</v>
      </c>
      <c r="F16" s="580">
        <v>-2176.48489548</v>
      </c>
      <c r="G16" s="580">
        <v>781.0534868767852</v>
      </c>
      <c r="H16"/>
      <c r="I16"/>
      <c r="J16"/>
      <c r="K16"/>
      <c r="L16"/>
      <c r="M16"/>
      <c r="N16"/>
      <c r="O16" s="284"/>
      <c r="P16" s="339"/>
      <c r="Q16" s="339"/>
      <c r="R16" s="339"/>
      <c r="S16" s="339"/>
    </row>
    <row r="17" spans="1:19" s="340" customFormat="1" ht="18">
      <c r="A17" s="334"/>
      <c r="B17" s="342" t="s">
        <v>266</v>
      </c>
      <c r="C17" s="580">
        <v>25947.99308377</v>
      </c>
      <c r="D17" s="580">
        <v>12617.58392676</v>
      </c>
      <c r="E17" s="581">
        <v>-0.5137356524635398</v>
      </c>
      <c r="F17" s="580">
        <v>-13330.40915701</v>
      </c>
      <c r="G17" s="580">
        <v>621.3722016527134</v>
      </c>
      <c r="H17"/>
      <c r="I17"/>
      <c r="J17"/>
      <c r="K17"/>
      <c r="L17"/>
      <c r="M17"/>
      <c r="N17"/>
      <c r="O17" s="284"/>
      <c r="P17" s="339"/>
      <c r="Q17" s="339"/>
      <c r="R17" s="339"/>
      <c r="S17" s="339"/>
    </row>
    <row r="18" spans="1:19" s="310" customFormat="1" ht="18">
      <c r="A18" s="334"/>
      <c r="B18" s="342" t="s">
        <v>267</v>
      </c>
      <c r="C18" s="580">
        <v>3492.2826820100004</v>
      </c>
      <c r="D18" s="580">
        <v>5657.18856307868</v>
      </c>
      <c r="E18" s="581">
        <v>0.6199114098697925</v>
      </c>
      <c r="F18" s="580">
        <v>2164.9058810686797</v>
      </c>
      <c r="G18" s="580">
        <v>278.5968956504816</v>
      </c>
      <c r="H18"/>
      <c r="I18"/>
      <c r="J18"/>
      <c r="K18"/>
      <c r="L18"/>
      <c r="M18"/>
      <c r="N18"/>
      <c r="O18" s="284"/>
      <c r="P18" s="339"/>
      <c r="Q18" s="339"/>
      <c r="R18" s="339"/>
      <c r="S18" s="339"/>
    </row>
    <row r="19" spans="1:19" s="310" customFormat="1" ht="18">
      <c r="A19" s="334"/>
      <c r="B19" s="610" t="s">
        <v>268</v>
      </c>
      <c r="C19" s="576">
        <v>1598628.1892514527</v>
      </c>
      <c r="D19" s="576">
        <v>1635815.5846060724</v>
      </c>
      <c r="E19" s="577">
        <v>0.02326206656723129</v>
      </c>
      <c r="F19" s="576">
        <v>37187.395354619715</v>
      </c>
      <c r="G19" s="576">
        <v>80558.23818605694</v>
      </c>
      <c r="H19"/>
      <c r="I19"/>
      <c r="J19"/>
      <c r="K19"/>
      <c r="L19"/>
      <c r="M19"/>
      <c r="N19"/>
      <c r="O19" s="284"/>
      <c r="P19" s="339"/>
      <c r="Q19" s="339"/>
      <c r="R19" s="339"/>
      <c r="S19" s="339"/>
    </row>
    <row r="20" spans="1:19" s="310" customFormat="1" ht="36">
      <c r="A20" s="334"/>
      <c r="B20" s="342" t="s">
        <v>269</v>
      </c>
      <c r="C20" s="580">
        <v>12015.12910939</v>
      </c>
      <c r="D20" s="580">
        <v>8649.06100677</v>
      </c>
      <c r="E20" s="581">
        <v>-0.28015247043740615</v>
      </c>
      <c r="F20" s="580">
        <v>-3366.06810262</v>
      </c>
      <c r="G20" s="580">
        <v>425.9362260794839</v>
      </c>
      <c r="H20"/>
      <c r="I20"/>
      <c r="J20"/>
      <c r="K20"/>
      <c r="L20"/>
      <c r="M20"/>
      <c r="N20"/>
      <c r="O20" s="284"/>
      <c r="P20" s="339"/>
      <c r="Q20" s="339"/>
      <c r="R20" s="339"/>
      <c r="S20" s="339"/>
    </row>
    <row r="21" spans="1:19" s="310" customFormat="1" ht="36">
      <c r="A21" s="334"/>
      <c r="B21" s="342" t="s">
        <v>270</v>
      </c>
      <c r="C21" s="580">
        <v>1276129.5206605496</v>
      </c>
      <c r="D21" s="580">
        <v>1313928.935022232</v>
      </c>
      <c r="E21" s="581">
        <v>0.029620358866172564</v>
      </c>
      <c r="F21" s="580">
        <v>37799.414361682255</v>
      </c>
      <c r="G21" s="580">
        <v>64706.43824594858</v>
      </c>
      <c r="H21"/>
      <c r="I21"/>
      <c r="J21"/>
      <c r="K21"/>
      <c r="L21"/>
      <c r="M21"/>
      <c r="N21"/>
      <c r="O21" s="284"/>
      <c r="P21" s="339"/>
      <c r="Q21" s="339"/>
      <c r="R21" s="339"/>
      <c r="S21" s="339"/>
    </row>
    <row r="22" spans="1:19" s="310" customFormat="1" ht="18">
      <c r="A22" s="334"/>
      <c r="B22" s="342" t="s">
        <v>271</v>
      </c>
      <c r="C22" s="580">
        <v>886.8268043400001</v>
      </c>
      <c r="D22" s="580">
        <v>846.1329516000001</v>
      </c>
      <c r="E22" s="581">
        <v>-0.045887035146942194</v>
      </c>
      <c r="F22" s="580">
        <v>-40.69385274000001</v>
      </c>
      <c r="G22" s="580">
        <v>41.66911019403132</v>
      </c>
      <c r="H22"/>
      <c r="I22"/>
      <c r="J22"/>
      <c r="K22"/>
      <c r="L22"/>
      <c r="M22"/>
      <c r="N22"/>
      <c r="O22" s="284"/>
      <c r="P22" s="339"/>
      <c r="Q22" s="339"/>
      <c r="R22" s="339"/>
      <c r="S22" s="339"/>
    </row>
    <row r="23" spans="1:19" s="310" customFormat="1" ht="18">
      <c r="A23" s="334"/>
      <c r="B23" s="342" t="s">
        <v>427</v>
      </c>
      <c r="C23" s="580">
        <v>108529.1991308674</v>
      </c>
      <c r="D23" s="580">
        <v>86333.906164582</v>
      </c>
      <c r="E23" s="581">
        <v>-0.20450987516752725</v>
      </c>
      <c r="F23" s="580">
        <v>-22195.2929662854</v>
      </c>
      <c r="G23" s="580">
        <v>4251.645137623461</v>
      </c>
      <c r="H23"/>
      <c r="I23"/>
      <c r="J23"/>
      <c r="K23"/>
      <c r="L23"/>
      <c r="M23"/>
      <c r="N23"/>
      <c r="O23" s="284"/>
      <c r="P23" s="339"/>
      <c r="Q23" s="339"/>
      <c r="R23" s="339"/>
      <c r="S23" s="339"/>
    </row>
    <row r="24" spans="1:19" s="310" customFormat="1" ht="18">
      <c r="A24" s="334"/>
      <c r="B24" s="342" t="s">
        <v>272</v>
      </c>
      <c r="C24" s="580">
        <v>22775.78415720008</v>
      </c>
      <c r="D24" s="580">
        <v>18578.266436339236</v>
      </c>
      <c r="E24" s="581">
        <v>-0.18429739638772824</v>
      </c>
      <c r="F24" s="580">
        <v>-4197.517720860844</v>
      </c>
      <c r="G24" s="580">
        <v>914.915120473714</v>
      </c>
      <c r="H24"/>
      <c r="I24"/>
      <c r="J24"/>
      <c r="K24"/>
      <c r="L24"/>
      <c r="M24"/>
      <c r="N24"/>
      <c r="O24" s="284"/>
      <c r="P24" s="339"/>
      <c r="Q24" s="339"/>
      <c r="R24" s="339"/>
      <c r="S24" s="339"/>
    </row>
    <row r="25" spans="1:19" s="310" customFormat="1" ht="18">
      <c r="A25" s="334"/>
      <c r="B25" s="342" t="s">
        <v>273</v>
      </c>
      <c r="C25" s="580">
        <v>7583.5101758379205</v>
      </c>
      <c r="D25" s="580">
        <v>40328.98981917328</v>
      </c>
      <c r="E25" s="581">
        <v>4.317984532765163</v>
      </c>
      <c r="F25" s="580">
        <v>32745.47964333536</v>
      </c>
      <c r="G25" s="580">
        <v>1986.0627311717362</v>
      </c>
      <c r="H25"/>
      <c r="I25"/>
      <c r="J25"/>
      <c r="K25"/>
      <c r="L25"/>
      <c r="M25"/>
      <c r="N25"/>
      <c r="O25" s="284"/>
      <c r="P25" s="339"/>
      <c r="Q25" s="339"/>
      <c r="R25" s="339"/>
      <c r="S25" s="339"/>
    </row>
    <row r="26" spans="1:19" s="310" customFormat="1" ht="18">
      <c r="A26" s="334"/>
      <c r="B26" s="342" t="s">
        <v>438</v>
      </c>
      <c r="C26" s="580">
        <v>111512.962</v>
      </c>
      <c r="D26" s="580">
        <v>110751.69892806001</v>
      </c>
      <c r="E26" s="581">
        <v>-0.0068266778882618995</v>
      </c>
      <c r="F26" s="580">
        <v>-761.2630719399895</v>
      </c>
      <c r="G26" s="580">
        <v>5454.136655572737</v>
      </c>
      <c r="H26"/>
      <c r="I26"/>
      <c r="J26"/>
      <c r="K26"/>
      <c r="L26"/>
      <c r="M26"/>
      <c r="N26"/>
      <c r="O26" s="284"/>
      <c r="P26" s="339"/>
      <c r="Q26" s="339"/>
      <c r="R26" s="339"/>
      <c r="S26" s="339"/>
    </row>
    <row r="27" spans="1:19" s="310" customFormat="1" ht="18">
      <c r="A27" s="334"/>
      <c r="B27" s="342" t="s">
        <v>274</v>
      </c>
      <c r="C27" s="580">
        <v>59195.2572132677</v>
      </c>
      <c r="D27" s="580">
        <v>56398.594277316</v>
      </c>
      <c r="E27" s="581">
        <v>-0.04724471296536362</v>
      </c>
      <c r="F27" s="580">
        <v>-2796.662935951703</v>
      </c>
      <c r="G27" s="580">
        <v>2777.434958993204</v>
      </c>
      <c r="H27"/>
      <c r="I27"/>
      <c r="J27"/>
      <c r="K27"/>
      <c r="L27"/>
      <c r="M27"/>
      <c r="N27"/>
      <c r="O27" s="284"/>
      <c r="P27" s="339"/>
      <c r="Q27" s="339"/>
      <c r="R27" s="339"/>
      <c r="S27" s="339"/>
    </row>
    <row r="28" spans="1:19" s="310" customFormat="1" ht="18">
      <c r="A28" s="334"/>
      <c r="B28" s="340" t="s">
        <v>275</v>
      </c>
      <c r="C28" s="576">
        <v>4333214.957951597</v>
      </c>
      <c r="D28" s="576">
        <v>4142405.082138714</v>
      </c>
      <c r="E28" s="577">
        <v>-0.044034251165578665</v>
      </c>
      <c r="F28" s="576">
        <v>-190809.87581288302</v>
      </c>
      <c r="G28" s="576">
        <v>203999.0683610122</v>
      </c>
      <c r="H28"/>
      <c r="I28"/>
      <c r="J28"/>
      <c r="K28"/>
      <c r="L28"/>
      <c r="M28"/>
      <c r="N28"/>
      <c r="O28" s="284"/>
      <c r="P28" s="339"/>
      <c r="Q28" s="339"/>
      <c r="R28" s="339"/>
      <c r="S28" s="339"/>
    </row>
    <row r="29" spans="1:19" s="310" customFormat="1" ht="18">
      <c r="A29" s="334"/>
      <c r="B29" s="341" t="s">
        <v>276</v>
      </c>
      <c r="C29" s="576">
        <v>772410.0701027032</v>
      </c>
      <c r="D29" s="576">
        <v>833722.727151883</v>
      </c>
      <c r="E29" s="577">
        <v>0.07937837610147595</v>
      </c>
      <c r="F29" s="576">
        <v>61312.657049179776</v>
      </c>
      <c r="G29" s="576">
        <v>41057.949726774496</v>
      </c>
      <c r="H29"/>
      <c r="I29"/>
      <c r="J29"/>
      <c r="K29"/>
      <c r="L29"/>
      <c r="M29"/>
      <c r="N29"/>
      <c r="O29" s="284"/>
      <c r="P29" s="339"/>
      <c r="Q29" s="339"/>
      <c r="R29" s="339"/>
      <c r="S29" s="339"/>
    </row>
    <row r="30" spans="1:19" s="340" customFormat="1" ht="18">
      <c r="A30" s="334"/>
      <c r="B30" s="342" t="s">
        <v>277</v>
      </c>
      <c r="C30" s="580">
        <v>391097.2670425594</v>
      </c>
      <c r="D30" s="580">
        <v>468639.41725960997</v>
      </c>
      <c r="E30" s="581">
        <v>0.1982681975852631</v>
      </c>
      <c r="F30" s="580">
        <v>77542.15021705057</v>
      </c>
      <c r="G30" s="580">
        <v>23078.86424010686</v>
      </c>
      <c r="H30"/>
      <c r="I30"/>
      <c r="J30"/>
      <c r="K30"/>
      <c r="L30"/>
      <c r="M30"/>
      <c r="N30"/>
      <c r="O30" s="284"/>
      <c r="P30" s="339"/>
      <c r="Q30" s="339"/>
      <c r="R30" s="339"/>
      <c r="S30" s="339"/>
    </row>
    <row r="31" spans="1:19" s="340" customFormat="1" ht="18">
      <c r="A31" s="334"/>
      <c r="B31" s="342" t="s">
        <v>278</v>
      </c>
      <c r="C31" s="580">
        <v>281978.04052609624</v>
      </c>
      <c r="D31" s="580">
        <v>227408.99875720398</v>
      </c>
      <c r="E31" s="581">
        <v>-0.19352230998939102</v>
      </c>
      <c r="F31" s="580">
        <v>-54569.04176889226</v>
      </c>
      <c r="G31" s="580">
        <v>11199.103651984831</v>
      </c>
      <c r="H31"/>
      <c r="I31"/>
      <c r="J31"/>
      <c r="K31"/>
      <c r="L31"/>
      <c r="M31"/>
      <c r="N31"/>
      <c r="O31" s="284"/>
      <c r="P31" s="339"/>
      <c r="Q31" s="339"/>
      <c r="R31" s="339"/>
      <c r="S31" s="339"/>
    </row>
    <row r="32" spans="1:19" s="340" customFormat="1" ht="18">
      <c r="A32" s="334"/>
      <c r="B32" s="343" t="s">
        <v>279</v>
      </c>
      <c r="C32" s="580">
        <v>51200.314225625996</v>
      </c>
      <c r="D32" s="580">
        <v>81277.62301003991</v>
      </c>
      <c r="E32" s="581">
        <v>0.5874438319239862</v>
      </c>
      <c r="F32" s="580">
        <v>30077.308784413915</v>
      </c>
      <c r="G32" s="580">
        <v>4002.640747071797</v>
      </c>
      <c r="H32"/>
      <c r="I32"/>
      <c r="J32"/>
      <c r="K32"/>
      <c r="L32"/>
      <c r="M32"/>
      <c r="N32"/>
      <c r="O32" s="284"/>
      <c r="P32" s="339"/>
      <c r="Q32" s="339"/>
      <c r="R32" s="339"/>
      <c r="S32" s="339"/>
    </row>
    <row r="33" spans="1:19" s="340" customFormat="1" ht="18">
      <c r="A33" s="334"/>
      <c r="B33" s="342" t="s">
        <v>280</v>
      </c>
      <c r="C33" s="580">
        <v>30709.497035531644</v>
      </c>
      <c r="D33" s="580">
        <v>37443.396961869104</v>
      </c>
      <c r="E33" s="581">
        <v>0.2192774410647681</v>
      </c>
      <c r="F33" s="580">
        <v>6733.899926337461</v>
      </c>
      <c r="G33" s="580">
        <v>1843.9573013823058</v>
      </c>
      <c r="H33"/>
      <c r="I33"/>
      <c r="J33"/>
      <c r="K33"/>
      <c r="L33"/>
      <c r="M33"/>
      <c r="N33"/>
      <c r="O33" s="284"/>
      <c r="P33" s="339"/>
      <c r="Q33" s="339"/>
      <c r="R33" s="339"/>
      <c r="S33" s="339"/>
    </row>
    <row r="34" spans="1:19" s="340" customFormat="1" ht="18">
      <c r="A34" s="334"/>
      <c r="B34" s="343" t="s">
        <v>266</v>
      </c>
      <c r="C34" s="580">
        <v>9318.01466556</v>
      </c>
      <c r="D34" s="580">
        <v>11725.90221647</v>
      </c>
      <c r="E34" s="581">
        <v>0.2584120799691067</v>
      </c>
      <c r="F34" s="580">
        <v>2407.88755091</v>
      </c>
      <c r="G34" s="580">
        <v>577.4599732330346</v>
      </c>
      <c r="H34"/>
      <c r="I34"/>
      <c r="J34"/>
      <c r="K34"/>
      <c r="L34"/>
      <c r="M34"/>
      <c r="N34"/>
      <c r="O34" s="284"/>
      <c r="P34" s="339"/>
      <c r="Q34" s="339"/>
      <c r="R34" s="339"/>
      <c r="S34" s="339"/>
    </row>
    <row r="35" spans="1:19" s="310" customFormat="1" ht="18">
      <c r="A35" s="334"/>
      <c r="B35" s="342" t="s">
        <v>281</v>
      </c>
      <c r="C35" s="580">
        <v>8106.93660733</v>
      </c>
      <c r="D35" s="580">
        <v>7227.38894669</v>
      </c>
      <c r="E35" s="581">
        <v>-0.10849322046563735</v>
      </c>
      <c r="F35" s="580">
        <v>-879.5476606399998</v>
      </c>
      <c r="G35" s="580">
        <v>355.9238129956663</v>
      </c>
      <c r="H35"/>
      <c r="I35"/>
      <c r="J35"/>
      <c r="K35"/>
      <c r="L35"/>
      <c r="M35"/>
      <c r="N35"/>
      <c r="O35" s="284"/>
      <c r="P35" s="339"/>
      <c r="Q35" s="339"/>
      <c r="R35" s="339"/>
      <c r="S35" s="339"/>
    </row>
    <row r="36" spans="1:19" s="340" customFormat="1" ht="18">
      <c r="A36" s="334"/>
      <c r="B36" s="341" t="s">
        <v>282</v>
      </c>
      <c r="C36" s="576">
        <v>3560804.887848894</v>
      </c>
      <c r="D36" s="576">
        <v>3308682.354986831</v>
      </c>
      <c r="E36" s="577">
        <v>-0.07080492776293955</v>
      </c>
      <c r="F36" s="576">
        <v>-252122.53286206303</v>
      </c>
      <c r="G36" s="576">
        <v>162941.1186342377</v>
      </c>
      <c r="H36"/>
      <c r="I36"/>
      <c r="J36"/>
      <c r="K36"/>
      <c r="L36"/>
      <c r="M36"/>
      <c r="N36"/>
      <c r="O36" s="284"/>
      <c r="P36" s="339"/>
      <c r="Q36" s="339"/>
      <c r="R36" s="339"/>
      <c r="S36" s="339"/>
    </row>
    <row r="37" spans="1:19" s="340" customFormat="1" ht="18">
      <c r="A37" s="334"/>
      <c r="B37" s="342" t="s">
        <v>283</v>
      </c>
      <c r="C37" s="580">
        <v>1867630.0504258801</v>
      </c>
      <c r="D37" s="580">
        <v>1826843.21990707</v>
      </c>
      <c r="E37" s="581">
        <v>-0.021838816798599572</v>
      </c>
      <c r="F37" s="580">
        <v>-40786.83051881008</v>
      </c>
      <c r="G37" s="580">
        <v>89965.68599956023</v>
      </c>
      <c r="H37"/>
      <c r="I37"/>
      <c r="J37"/>
      <c r="K37"/>
      <c r="L37"/>
      <c r="M37"/>
      <c r="N37"/>
      <c r="O37" s="284"/>
      <c r="P37" s="339"/>
      <c r="Q37" s="339"/>
      <c r="R37" s="339"/>
      <c r="S37" s="339"/>
    </row>
    <row r="38" spans="1:15" s="310" customFormat="1" ht="18">
      <c r="A38" s="334"/>
      <c r="B38" s="342" t="s">
        <v>284</v>
      </c>
      <c r="C38" s="580">
        <v>1535168.08561019</v>
      </c>
      <c r="D38" s="580">
        <v>1316710.94571651</v>
      </c>
      <c r="E38" s="581">
        <v>-0.14230177264716182</v>
      </c>
      <c r="F38" s="580">
        <v>-218457.13989367988</v>
      </c>
      <c r="G38" s="580">
        <v>64843.442613833846</v>
      </c>
      <c r="H38"/>
      <c r="I38"/>
      <c r="J38"/>
      <c r="K38"/>
      <c r="L38"/>
      <c r="M38"/>
      <c r="N38"/>
      <c r="O38" s="284"/>
    </row>
    <row r="39" spans="1:15" s="310" customFormat="1" ht="18">
      <c r="A39" s="334"/>
      <c r="B39" s="342" t="s">
        <v>285</v>
      </c>
      <c r="C39" s="580">
        <v>94625.88365069141</v>
      </c>
      <c r="D39" s="580">
        <v>101820.088313162</v>
      </c>
      <c r="E39" s="581">
        <v>0.07602787297636011</v>
      </c>
      <c r="F39" s="580">
        <v>7194.204662470598</v>
      </c>
      <c r="G39" s="580">
        <v>5014.285842271349</v>
      </c>
      <c r="H39"/>
      <c r="I39"/>
      <c r="J39"/>
      <c r="K39"/>
      <c r="L39"/>
      <c r="M39"/>
      <c r="N39"/>
      <c r="O39" s="284"/>
    </row>
    <row r="40" spans="1:15" s="588" customFormat="1" ht="18">
      <c r="A40" s="586"/>
      <c r="B40" s="342" t="s">
        <v>286</v>
      </c>
      <c r="C40" s="580">
        <v>4891.563934248022</v>
      </c>
      <c r="D40" s="580">
        <v>7434.01543921322</v>
      </c>
      <c r="E40" s="581">
        <v>0.5197625011429087</v>
      </c>
      <c r="F40" s="580">
        <v>2542.451504965198</v>
      </c>
      <c r="G40" s="580">
        <v>366.09945037</v>
      </c>
      <c r="H40"/>
      <c r="I40"/>
      <c r="J40"/>
      <c r="K40"/>
      <c r="L40"/>
      <c r="M40"/>
      <c r="N40"/>
      <c r="O40" s="284"/>
    </row>
    <row r="41" spans="1:15" s="588" customFormat="1" ht="18">
      <c r="A41" s="586"/>
      <c r="B41" s="587" t="s">
        <v>211</v>
      </c>
      <c r="C41" s="580">
        <v>3412.11353766</v>
      </c>
      <c r="D41" s="580">
        <v>2747.06446314</v>
      </c>
      <c r="E41" s="581">
        <v>-0.19490824885507335</v>
      </c>
      <c r="F41" s="580">
        <v>-665.04907452</v>
      </c>
      <c r="G41" s="580">
        <v>135.28338733083817</v>
      </c>
      <c r="H41"/>
      <c r="I41"/>
      <c r="J41"/>
      <c r="K41"/>
      <c r="L41"/>
      <c r="M41"/>
      <c r="N41"/>
      <c r="O41" s="284"/>
    </row>
    <row r="42" spans="1:19" s="310" customFormat="1" ht="36">
      <c r="A42" s="334"/>
      <c r="B42" s="587" t="s">
        <v>287</v>
      </c>
      <c r="C42" s="580">
        <v>55077.1906902252</v>
      </c>
      <c r="D42" s="580">
        <v>53127.021147736</v>
      </c>
      <c r="E42" s="581">
        <v>-0.03540793417474192</v>
      </c>
      <c r="F42" s="580">
        <v>-1950.1695424892023</v>
      </c>
      <c r="G42" s="580">
        <v>2616.3213408714664</v>
      </c>
      <c r="H42"/>
      <c r="I42"/>
      <c r="J42"/>
      <c r="K42"/>
      <c r="L42"/>
      <c r="M42"/>
      <c r="N42"/>
      <c r="O42" s="284"/>
      <c r="P42" s="339"/>
      <c r="Q42" s="339"/>
      <c r="R42" s="339"/>
      <c r="S42" s="339"/>
    </row>
    <row r="43" spans="1:15" s="310" customFormat="1" ht="18">
      <c r="A43" s="334"/>
      <c r="B43" s="340" t="s">
        <v>288</v>
      </c>
      <c r="C43" s="576">
        <v>-2404727.028788672</v>
      </c>
      <c r="D43" s="576">
        <v>-2090666.5083719036</v>
      </c>
      <c r="E43" s="577">
        <v>0.13060131842696895</v>
      </c>
      <c r="F43" s="576">
        <v>314060.52041676827</v>
      </c>
      <c r="G43" s="576">
        <v>-102958.0669935932</v>
      </c>
      <c r="H43"/>
      <c r="I43"/>
      <c r="J43"/>
      <c r="K43"/>
      <c r="L43"/>
      <c r="M43"/>
      <c r="N43"/>
      <c r="O43" s="284"/>
    </row>
    <row r="44" spans="1:15" s="310" customFormat="1" ht="18">
      <c r="A44" s="334"/>
      <c r="B44" s="341" t="s">
        <v>289</v>
      </c>
      <c r="C44" s="576">
        <v>-2405096.7220882284</v>
      </c>
      <c r="D44" s="576">
        <v>-2090893.3768392378</v>
      </c>
      <c r="E44" s="577">
        <v>0.13064062761525166</v>
      </c>
      <c r="F44" s="576">
        <v>314203.3452489907</v>
      </c>
      <c r="G44" s="576">
        <v>-102969.23947794926</v>
      </c>
      <c r="H44"/>
      <c r="I44"/>
      <c r="J44"/>
      <c r="K44"/>
      <c r="L44"/>
      <c r="M44"/>
      <c r="N44"/>
      <c r="O44" s="284"/>
    </row>
    <row r="45" spans="1:15" s="310" customFormat="1" ht="18">
      <c r="A45" s="334"/>
      <c r="B45" s="342" t="s">
        <v>290</v>
      </c>
      <c r="C45" s="580">
        <v>524931.44656913</v>
      </c>
      <c r="D45" s="580">
        <v>692781.44656913</v>
      </c>
      <c r="E45" s="581">
        <v>0.3197560388066697</v>
      </c>
      <c r="F45" s="580">
        <v>167850</v>
      </c>
      <c r="G45" s="580">
        <v>34117.080989319904</v>
      </c>
      <c r="H45"/>
      <c r="I45"/>
      <c r="J45"/>
      <c r="K45"/>
      <c r="L45"/>
      <c r="M45"/>
      <c r="N45"/>
      <c r="O45" s="284"/>
    </row>
    <row r="46" spans="1:15" s="310" customFormat="1" ht="18">
      <c r="A46" s="334"/>
      <c r="B46" s="342" t="s">
        <v>291</v>
      </c>
      <c r="C46" s="580">
        <v>43730.59095021</v>
      </c>
      <c r="D46" s="580">
        <v>43730.59095021</v>
      </c>
      <c r="E46" s="581">
        <v>0</v>
      </c>
      <c r="F46" s="580">
        <v>0</v>
      </c>
      <c r="G46" s="580">
        <v>2153.579776923569</v>
      </c>
      <c r="H46"/>
      <c r="I46"/>
      <c r="J46"/>
      <c r="K46"/>
      <c r="L46"/>
      <c r="M46"/>
      <c r="N46"/>
      <c r="O46" s="284"/>
    </row>
    <row r="47" spans="1:15" s="310" customFormat="1" ht="18">
      <c r="A47" s="334"/>
      <c r="B47" s="342" t="s">
        <v>292</v>
      </c>
      <c r="C47" s="580">
        <v>1002.13</v>
      </c>
      <c r="D47" s="580">
        <v>1002.13</v>
      </c>
      <c r="E47" s="581">
        <v>0</v>
      </c>
      <c r="F47" s="580">
        <v>0</v>
      </c>
      <c r="G47" s="580">
        <v>49.35142322466266</v>
      </c>
      <c r="H47"/>
      <c r="I47"/>
      <c r="J47"/>
      <c r="K47"/>
      <c r="L47"/>
      <c r="M47"/>
      <c r="N47"/>
      <c r="O47" s="284"/>
    </row>
    <row r="48" spans="1:15" s="310" customFormat="1" ht="18">
      <c r="A48" s="334"/>
      <c r="B48" s="342" t="s">
        <v>293</v>
      </c>
      <c r="C48" s="580">
        <v>-251284.9898371005</v>
      </c>
      <c r="D48" s="580">
        <v>-4837.471030134504</v>
      </c>
      <c r="E48" s="581">
        <v>0.9807490649032778</v>
      </c>
      <c r="F48" s="580">
        <v>246447.518806966</v>
      </c>
      <c r="G48" s="580">
        <v>-238.22865311407978</v>
      </c>
      <c r="H48"/>
      <c r="I48"/>
      <c r="J48"/>
      <c r="K48"/>
      <c r="L48"/>
      <c r="M48"/>
      <c r="N48"/>
      <c r="O48" s="284"/>
    </row>
    <row r="49" spans="1:15" s="310" customFormat="1" ht="18">
      <c r="A49" s="334"/>
      <c r="B49" s="342" t="s">
        <v>294</v>
      </c>
      <c r="C49" s="580">
        <v>-2723475.899770468</v>
      </c>
      <c r="D49" s="580">
        <v>-2823570.0733284433</v>
      </c>
      <c r="E49" s="581">
        <v>-0.03675236251086752</v>
      </c>
      <c r="F49" s="580">
        <v>-100094.17355797533</v>
      </c>
      <c r="G49" s="580">
        <v>-139051.02301430333</v>
      </c>
      <c r="H49"/>
      <c r="I49"/>
      <c r="J49"/>
      <c r="K49"/>
      <c r="L49"/>
      <c r="M49"/>
      <c r="N49"/>
      <c r="O49" s="284"/>
    </row>
    <row r="50" spans="1:19" s="310" customFormat="1" ht="18">
      <c r="A50" s="334"/>
      <c r="B50" s="346" t="s">
        <v>295</v>
      </c>
      <c r="C50" s="580">
        <v>-2214597.08718828</v>
      </c>
      <c r="D50" s="580">
        <v>-2723475.8997704703</v>
      </c>
      <c r="E50" s="581">
        <v>-0.22978392571999548</v>
      </c>
      <c r="F50" s="580">
        <v>-508878.81258219015</v>
      </c>
      <c r="G50" s="580">
        <v>-134121.73248155572</v>
      </c>
      <c r="H50"/>
      <c r="I50"/>
      <c r="J50"/>
      <c r="K50"/>
      <c r="L50"/>
      <c r="M50"/>
      <c r="N50"/>
      <c r="O50" s="284"/>
      <c r="P50" s="339"/>
      <c r="Q50" s="339"/>
      <c r="R50" s="339"/>
      <c r="S50" s="339"/>
    </row>
    <row r="51" spans="1:15" s="345" customFormat="1" ht="18">
      <c r="A51" s="344"/>
      <c r="B51" s="346" t="s">
        <v>296</v>
      </c>
      <c r="C51" s="580">
        <v>-508878.81258218794</v>
      </c>
      <c r="D51" s="580">
        <v>-100094.17355797304</v>
      </c>
      <c r="E51" s="581">
        <v>0.8033044978821808</v>
      </c>
      <c r="F51" s="580">
        <v>408784.6390242149</v>
      </c>
      <c r="G51" s="580">
        <v>-4929.290532747614</v>
      </c>
      <c r="H51"/>
      <c r="I51"/>
      <c r="J51"/>
      <c r="K51"/>
      <c r="L51"/>
      <c r="M51"/>
      <c r="N51"/>
      <c r="O51" s="284"/>
    </row>
    <row r="52" spans="1:15" s="345" customFormat="1" ht="12.75" customHeight="1">
      <c r="A52" s="344"/>
      <c r="B52" s="341" t="s">
        <v>297</v>
      </c>
      <c r="C52" s="576">
        <v>369.6932995567453</v>
      </c>
      <c r="D52" s="576">
        <v>226.8684673341473</v>
      </c>
      <c r="E52" s="577">
        <v>-0.38633329950486534</v>
      </c>
      <c r="F52" s="576">
        <v>-142.82483222259796</v>
      </c>
      <c r="G52" s="576">
        <v>11.172484356059652</v>
      </c>
      <c r="H52"/>
      <c r="I52"/>
      <c r="J52"/>
      <c r="K52"/>
      <c r="L52"/>
      <c r="M52"/>
      <c r="N52"/>
      <c r="O52" s="284"/>
    </row>
    <row r="53" spans="1:15" s="345" customFormat="1" ht="12.75" customHeight="1">
      <c r="A53" s="344"/>
      <c r="B53" s="340" t="s">
        <v>298</v>
      </c>
      <c r="C53" s="576">
        <v>1928487.929162925</v>
      </c>
      <c r="D53" s="576">
        <v>2051738.5737668104</v>
      </c>
      <c r="E53" s="577">
        <v>0.06391050871517932</v>
      </c>
      <c r="F53" s="576">
        <v>123250.64460388524</v>
      </c>
      <c r="G53" s="576">
        <v>101041.001367419</v>
      </c>
      <c r="H53"/>
      <c r="I53"/>
      <c r="J53"/>
      <c r="K53"/>
      <c r="L53"/>
      <c r="M53"/>
      <c r="N53"/>
      <c r="O53" s="284"/>
    </row>
    <row r="55" spans="2:7" ht="18">
      <c r="B55" s="798"/>
      <c r="C55" s="798"/>
      <c r="D55" s="798"/>
      <c r="E55" s="798"/>
      <c r="F55" s="798"/>
      <c r="G55" s="798"/>
    </row>
    <row r="56" spans="3:4" ht="18">
      <c r="C56" s="348"/>
      <c r="D56" s="348"/>
    </row>
    <row r="58" ht="18">
      <c r="G58" s="349"/>
    </row>
    <row r="65" spans="1:3" ht="20.25">
      <c r="A65" s="347"/>
      <c r="C65" s="350"/>
    </row>
  </sheetData>
  <sheetProtection/>
  <mergeCells count="3">
    <mergeCell ref="B3:G3"/>
    <mergeCell ref="C8:D8"/>
    <mergeCell ref="B55:G55"/>
  </mergeCells>
  <hyperlinks>
    <hyperlink ref="A1" location="Index!A1" display="Index"/>
  </hyperlinks>
  <printOptions horizontalCentered="1"/>
  <pageMargins left="0" right="0" top="0.75" bottom="1" header="0" footer="0"/>
  <pageSetup fitToHeight="1" fitToWidth="1" horizontalDpi="600" verticalDpi="600" orientation="portrait" scale="75" r:id="rId1"/>
</worksheet>
</file>

<file path=xl/worksheets/sheet26.xml><?xml version="1.0" encoding="utf-8"?>
<worksheet xmlns="http://schemas.openxmlformats.org/spreadsheetml/2006/main" xmlns:r="http://schemas.openxmlformats.org/officeDocument/2006/relationships">
  <sheetPr>
    <pageSetUpPr fitToPage="1"/>
  </sheetPr>
  <dimension ref="A1:AO42"/>
  <sheetViews>
    <sheetView showGridLines="0" zoomScale="90" zoomScaleNormal="90" zoomScalePageLayoutView="0" workbookViewId="0" topLeftCell="A1">
      <selection activeCell="B3" sqref="B3:E12"/>
    </sheetView>
  </sheetViews>
  <sheetFormatPr defaultColWidth="9.140625" defaultRowHeight="12.75"/>
  <cols>
    <col min="1" max="1" width="6.8515625" style="387" bestFit="1" customWidth="1"/>
    <col min="2" max="2" width="43.28125" style="347" bestFit="1" customWidth="1"/>
    <col min="3" max="3" width="22.421875" style="347" bestFit="1" customWidth="1"/>
    <col min="4" max="4" width="23.28125" style="347" customWidth="1"/>
    <col min="5" max="5" width="14.00390625" style="347" customWidth="1"/>
    <col min="6" max="6" width="12.00390625" style="347" bestFit="1" customWidth="1"/>
    <col min="7" max="7" width="9.140625" style="347" customWidth="1"/>
    <col min="8" max="8" width="12.00390625" style="347" bestFit="1" customWidth="1"/>
    <col min="9" max="9" width="9.8515625" style="347" bestFit="1" customWidth="1"/>
    <col min="10" max="10" width="12.421875" style="347" bestFit="1" customWidth="1"/>
    <col min="11" max="11" width="10.00390625" style="347" bestFit="1" customWidth="1"/>
    <col min="12" max="32" width="9.140625" style="347" customWidth="1"/>
    <col min="33" max="41" width="16.28125" style="347" customWidth="1"/>
    <col min="42" max="16384" width="9.140625" style="347" customWidth="1"/>
  </cols>
  <sheetData>
    <row r="1" spans="1:4" s="78" customFormat="1" ht="18">
      <c r="A1" s="739" t="s">
        <v>33</v>
      </c>
      <c r="C1" s="451"/>
      <c r="D1" s="451"/>
    </row>
    <row r="2" s="78" customFormat="1" ht="18">
      <c r="A2" s="370"/>
    </row>
    <row r="3" spans="1:6" s="310" customFormat="1" ht="15" customHeight="1">
      <c r="A3" s="371"/>
      <c r="B3" s="781" t="s">
        <v>34</v>
      </c>
      <c r="C3" s="781"/>
      <c r="D3" s="781"/>
      <c r="E3" s="781"/>
      <c r="F3" s="436"/>
    </row>
    <row r="4" spans="1:5" s="310" customFormat="1" ht="18">
      <c r="A4" s="371"/>
      <c r="B4" s="668" t="s">
        <v>25</v>
      </c>
      <c r="C4" s="669"/>
      <c r="D4" s="669"/>
      <c r="E4" s="669"/>
    </row>
    <row r="5" spans="1:5" s="310" customFormat="1" ht="12.75" customHeight="1">
      <c r="A5" s="371"/>
      <c r="B5" s="335"/>
      <c r="C5" s="336"/>
      <c r="D5" s="336"/>
      <c r="E5" s="336"/>
    </row>
    <row r="6" spans="1:11" s="310" customFormat="1" ht="18">
      <c r="A6" s="371"/>
      <c r="C6" s="674" t="str">
        <f>'24'!C6</f>
        <v>As of 
December 31,</v>
      </c>
      <c r="D6" s="675" t="str">
        <f>'24'!D6</f>
        <v>As of September 30,</v>
      </c>
      <c r="E6" s="675"/>
      <c r="G6" s="351"/>
      <c r="H6" s="351"/>
      <c r="J6" s="351"/>
      <c r="K6" s="351"/>
    </row>
    <row r="7" spans="1:11" s="311" customFormat="1" ht="18">
      <c r="A7" s="372"/>
      <c r="C7" s="625" t="str">
        <f>1!C7</f>
        <v>2020</v>
      </c>
      <c r="D7" s="625" t="str">
        <f>1!D7</f>
        <v>2021</v>
      </c>
      <c r="E7" s="652" t="s">
        <v>36</v>
      </c>
      <c r="G7" s="373"/>
      <c r="H7" s="373"/>
      <c r="J7" s="373"/>
      <c r="K7" s="373"/>
    </row>
    <row r="8" spans="1:10" s="310" customFormat="1" ht="36">
      <c r="A8" s="374"/>
      <c r="B8" s="452" t="s">
        <v>299</v>
      </c>
      <c r="C8" s="210">
        <v>0.661725438835143</v>
      </c>
      <c r="D8" s="210">
        <v>0.6403978322686444</v>
      </c>
      <c r="E8" s="376">
        <v>-2.132760656649857</v>
      </c>
      <c r="F8" s="284"/>
      <c r="G8" s="284"/>
      <c r="H8" s="284"/>
      <c r="I8" s="284"/>
      <c r="J8" s="284"/>
    </row>
    <row r="9" spans="1:10" s="340" customFormat="1" ht="36">
      <c r="A9" s="371"/>
      <c r="B9" s="452" t="s">
        <v>300</v>
      </c>
      <c r="C9" s="210">
        <v>1.171242652500738</v>
      </c>
      <c r="D9" s="210">
        <v>1.1187987916766495</v>
      </c>
      <c r="E9" s="376">
        <v>-5.244386082408847</v>
      </c>
      <c r="F9" s="284"/>
      <c r="G9" s="284"/>
      <c r="H9" s="284"/>
      <c r="I9" s="284"/>
      <c r="J9" s="284"/>
    </row>
    <row r="10" spans="1:10" s="310" customFormat="1" ht="18.75" customHeight="1">
      <c r="A10" s="453"/>
      <c r="B10" s="452" t="s">
        <v>301</v>
      </c>
      <c r="C10" s="454">
        <v>-442550.3310270203</v>
      </c>
      <c r="D10" s="454">
        <v>-417799.73799113504</v>
      </c>
      <c r="E10" s="454">
        <v>24750.59303588525</v>
      </c>
      <c r="F10" s="284"/>
      <c r="G10" s="284"/>
      <c r="H10" s="284"/>
      <c r="I10" s="284"/>
      <c r="J10" s="284"/>
    </row>
    <row r="11" spans="1:8" s="340" customFormat="1" ht="12.75" customHeight="1">
      <c r="A11" s="371"/>
      <c r="B11" s="375"/>
      <c r="C11" s="319"/>
      <c r="D11" s="319"/>
      <c r="E11" s="455"/>
      <c r="F11" s="384"/>
      <c r="H11" s="385"/>
    </row>
    <row r="12" spans="1:14" s="340" customFormat="1" ht="11.25" customHeight="1">
      <c r="A12" s="372"/>
      <c r="B12" s="672"/>
      <c r="C12" s="673"/>
      <c r="D12" s="673"/>
      <c r="E12" s="673"/>
      <c r="F12" s="456"/>
      <c r="G12" s="457"/>
      <c r="H12" s="457"/>
      <c r="I12" s="457"/>
      <c r="N12" s="385"/>
    </row>
    <row r="13" spans="1:8" s="340" customFormat="1" ht="18">
      <c r="A13" s="371"/>
      <c r="B13" s="375"/>
      <c r="C13" s="319"/>
      <c r="D13" s="319"/>
      <c r="E13" s="314"/>
      <c r="F13" s="384"/>
      <c r="H13" s="385"/>
    </row>
    <row r="14" spans="1:8" s="340" customFormat="1" ht="17.25" customHeight="1">
      <c r="A14" s="371"/>
      <c r="B14" s="375"/>
      <c r="C14" s="319"/>
      <c r="D14" s="319"/>
      <c r="E14" s="319"/>
      <c r="F14" s="384"/>
      <c r="H14" s="385"/>
    </row>
    <row r="15" spans="1:8" s="340" customFormat="1" ht="17.25" customHeight="1">
      <c r="A15" s="371"/>
      <c r="B15" s="375"/>
      <c r="C15" s="319"/>
      <c r="D15" s="319"/>
      <c r="E15" s="319"/>
      <c r="F15" s="384"/>
      <c r="H15" s="385"/>
    </row>
    <row r="16" spans="1:8" s="340" customFormat="1" ht="17.25" customHeight="1">
      <c r="A16" s="371"/>
      <c r="B16" s="375"/>
      <c r="C16" s="319"/>
      <c r="D16" s="319"/>
      <c r="E16" s="319"/>
      <c r="F16" s="384"/>
      <c r="H16" s="385"/>
    </row>
    <row r="17" spans="1:8" s="340" customFormat="1" ht="17.25" customHeight="1">
      <c r="A17" s="371"/>
      <c r="B17" s="375"/>
      <c r="C17" s="319"/>
      <c r="D17" s="319"/>
      <c r="E17" s="314"/>
      <c r="F17" s="384"/>
      <c r="H17" s="385"/>
    </row>
    <row r="18" ht="18">
      <c r="A18" s="347"/>
    </row>
    <row r="22" ht="18">
      <c r="A22" s="347"/>
    </row>
    <row r="23" ht="18">
      <c r="A23" s="347"/>
    </row>
    <row r="24" ht="18">
      <c r="A24" s="347"/>
    </row>
    <row r="25" ht="18">
      <c r="A25" s="347"/>
    </row>
    <row r="29" spans="1:41" ht="33" customHeight="1">
      <c r="A29" s="347"/>
      <c r="AF29" s="458" t="s">
        <v>302</v>
      </c>
      <c r="AG29" s="459">
        <f>C9</f>
        <v>1.171242652500738</v>
      </c>
      <c r="AH29" s="460"/>
      <c r="AI29" s="460"/>
      <c r="AJ29" s="459">
        <f>AG29-AH29-AI29</f>
        <v>1.171242652500738</v>
      </c>
      <c r="AK29" s="460"/>
      <c r="AL29" s="461"/>
      <c r="AM29" s="459">
        <f>AJ29-AK29</f>
        <v>1.171242652500738</v>
      </c>
      <c r="AN29" s="461"/>
      <c r="AO29" s="462"/>
    </row>
    <row r="30" spans="1:41" ht="18">
      <c r="A30" s="347"/>
      <c r="AF30" s="463"/>
      <c r="AG30" s="464"/>
      <c r="AH30" s="465"/>
      <c r="AI30" s="465"/>
      <c r="AJ30" s="465"/>
      <c r="AK30" s="465">
        <f>AM29/1000</f>
        <v>0.001171242652500738</v>
      </c>
      <c r="AL30" s="465"/>
      <c r="AM30" s="466">
        <f>AK30</f>
        <v>0.001171242652500738</v>
      </c>
      <c r="AO30" s="417"/>
    </row>
    <row r="31" spans="1:41" ht="33" customHeight="1">
      <c r="A31" s="347"/>
      <c r="AF31" s="463"/>
      <c r="AG31" s="467"/>
      <c r="AH31" s="468">
        <f>AG32</f>
        <v>0.001171242652500738</v>
      </c>
      <c r="AI31" s="468">
        <f>AH31-AI32+AH32</f>
        <v>0.001171242652500738</v>
      </c>
      <c r="AJ31" s="468">
        <v>0</v>
      </c>
      <c r="AK31" s="468"/>
      <c r="AL31" s="468"/>
      <c r="AM31" s="469"/>
      <c r="AO31" s="417"/>
    </row>
    <row r="32" spans="1:41" ht="33" customHeight="1">
      <c r="A32" s="347"/>
      <c r="AF32" s="463"/>
      <c r="AG32" s="470">
        <f>AG29/1000</f>
        <v>0.001171242652500738</v>
      </c>
      <c r="AH32" s="471">
        <f>-AH29/1000</f>
        <v>0</v>
      </c>
      <c r="AI32" s="471">
        <f>AI29/1000</f>
        <v>0</v>
      </c>
      <c r="AJ32" s="471">
        <f>AJ29/1000</f>
        <v>0.001171242652500738</v>
      </c>
      <c r="AK32" s="471">
        <f>AK29/1000</f>
        <v>0</v>
      </c>
      <c r="AL32" s="471"/>
      <c r="AM32" s="472"/>
      <c r="AO32" s="417"/>
    </row>
    <row r="33" spans="1:41" ht="18">
      <c r="A33" s="347"/>
      <c r="AF33" s="463"/>
      <c r="AO33" s="417"/>
    </row>
    <row r="34" spans="1:41" ht="33" customHeight="1">
      <c r="A34" s="347"/>
      <c r="AF34" s="463"/>
      <c r="AO34" s="417"/>
    </row>
    <row r="35" spans="1:41" ht="33" customHeight="1">
      <c r="A35" s="347"/>
      <c r="AF35" s="463"/>
      <c r="AG35" s="459">
        <f>D9</f>
        <v>1.1187987916766495</v>
      </c>
      <c r="AH35" s="460"/>
      <c r="AI35" s="460"/>
      <c r="AJ35" s="459">
        <f>AG35-AH35-AI35</f>
        <v>1.1187987916766495</v>
      </c>
      <c r="AK35" s="460"/>
      <c r="AL35" s="461"/>
      <c r="AM35" s="459">
        <f>AJ35-AK35</f>
        <v>1.1187987916766495</v>
      </c>
      <c r="AO35" s="417"/>
    </row>
    <row r="36" spans="1:41" ht="18">
      <c r="A36" s="347"/>
      <c r="AF36" s="463"/>
      <c r="AG36" s="464"/>
      <c r="AH36" s="465"/>
      <c r="AI36" s="465"/>
      <c r="AJ36" s="465"/>
      <c r="AK36" s="465">
        <f>AM35/1000</f>
        <v>0.0011187987916766494</v>
      </c>
      <c r="AL36" s="465"/>
      <c r="AM36" s="466">
        <f>AK36</f>
        <v>0.0011187987916766494</v>
      </c>
      <c r="AO36" s="417"/>
    </row>
    <row r="37" spans="1:41" ht="33" customHeight="1">
      <c r="A37" s="347"/>
      <c r="AF37" s="463"/>
      <c r="AG37" s="467"/>
      <c r="AH37" s="468">
        <f>AG38</f>
        <v>0.0011187987916766494</v>
      </c>
      <c r="AI37" s="468">
        <f>AH37-AI38+AH38</f>
        <v>0.0011187987916766494</v>
      </c>
      <c r="AJ37" s="468">
        <v>0</v>
      </c>
      <c r="AK37" s="468"/>
      <c r="AL37" s="468"/>
      <c r="AM37" s="469"/>
      <c r="AO37" s="417"/>
    </row>
    <row r="38" spans="1:41" ht="33" customHeight="1">
      <c r="A38" s="347"/>
      <c r="AF38" s="463"/>
      <c r="AG38" s="470">
        <f>AG35/1000</f>
        <v>0.0011187987916766494</v>
      </c>
      <c r="AH38" s="471">
        <f>-AH35/1000</f>
        <v>0</v>
      </c>
      <c r="AI38" s="471">
        <f>AI35/1000</f>
        <v>0</v>
      </c>
      <c r="AJ38" s="471">
        <f>AJ35/1000</f>
        <v>0.0011187987916766494</v>
      </c>
      <c r="AK38" s="471">
        <f>AK35/1000</f>
        <v>0</v>
      </c>
      <c r="AL38" s="471"/>
      <c r="AM38" s="472"/>
      <c r="AO38" s="417"/>
    </row>
    <row r="39" spans="1:41" ht="18">
      <c r="A39" s="347"/>
      <c r="AF39" s="463"/>
      <c r="AO39" s="417"/>
    </row>
    <row r="40" spans="1:41" ht="18">
      <c r="A40" s="347"/>
      <c r="AF40" s="463"/>
      <c r="AG40" s="473">
        <f>AG35/AG29-1</f>
        <v>-0.04477625598087198</v>
      </c>
      <c r="AH40" s="473" t="e">
        <f>AH35/AH29-1</f>
        <v>#DIV/0!</v>
      </c>
      <c r="AI40" s="473" t="e">
        <f>AI35/AI29-1</f>
        <v>#DIV/0!</v>
      </c>
      <c r="AJ40" s="473">
        <f>AJ35/AJ29-1</f>
        <v>-0.04477625598087198</v>
      </c>
      <c r="AK40" s="473" t="e">
        <f>AK35/AK29-1</f>
        <v>#DIV/0!</v>
      </c>
      <c r="AL40" s="474"/>
      <c r="AM40" s="473">
        <f>AM35/AM29-1</f>
        <v>-0.04477625598087198</v>
      </c>
      <c r="AO40" s="417"/>
    </row>
    <row r="41" spans="1:41" ht="35.25" customHeight="1">
      <c r="A41" s="347"/>
      <c r="AF41" s="463"/>
      <c r="AO41" s="417"/>
    </row>
    <row r="42" spans="1:41" ht="18">
      <c r="A42" s="347"/>
      <c r="AF42" s="475"/>
      <c r="AG42" s="476"/>
      <c r="AH42" s="476"/>
      <c r="AI42" s="476"/>
      <c r="AJ42" s="476"/>
      <c r="AK42" s="476"/>
      <c r="AL42" s="476"/>
      <c r="AM42" s="476"/>
      <c r="AN42" s="476"/>
      <c r="AO42" s="477"/>
    </row>
  </sheetData>
  <sheetProtection/>
  <mergeCells count="1">
    <mergeCell ref="B3:E3"/>
  </mergeCells>
  <hyperlinks>
    <hyperlink ref="A1" location="Index!A1" display="Index"/>
  </hyperlinks>
  <printOptions horizontalCentered="1"/>
  <pageMargins left="0" right="0" top="0.75" bottom="1" header="0" footer="0"/>
  <pageSetup fitToHeight="1" fitToWidth="1" horizontalDpi="600" verticalDpi="600" orientation="landscape" r:id="rId1"/>
</worksheet>
</file>

<file path=xl/worksheets/sheet27.xml><?xml version="1.0" encoding="utf-8"?>
<worksheet xmlns="http://schemas.openxmlformats.org/spreadsheetml/2006/main" xmlns:r="http://schemas.openxmlformats.org/officeDocument/2006/relationships">
  <sheetPr>
    <pageSetUpPr fitToPage="1"/>
  </sheetPr>
  <dimension ref="A1:N24"/>
  <sheetViews>
    <sheetView showGridLines="0" zoomScale="90" zoomScaleNormal="90" zoomScalePageLayoutView="0" workbookViewId="0" topLeftCell="A1">
      <selection activeCell="B3" sqref="B3:G16"/>
    </sheetView>
  </sheetViews>
  <sheetFormatPr defaultColWidth="9.140625" defaultRowHeight="12.75"/>
  <cols>
    <col min="1" max="1" width="6.8515625" style="478" bestFit="1" customWidth="1"/>
    <col min="2" max="2" width="28.140625" style="78" customWidth="1"/>
    <col min="3" max="3" width="22.421875" style="347" bestFit="1" customWidth="1"/>
    <col min="4" max="4" width="23.421875" style="347" bestFit="1" customWidth="1"/>
    <col min="5" max="5" width="10.00390625" style="347" bestFit="1" customWidth="1"/>
    <col min="6" max="6" width="12.8515625" style="347" bestFit="1" customWidth="1"/>
    <col min="7" max="7" width="16.140625" style="347" bestFit="1" customWidth="1"/>
    <col min="8" max="8" width="11.28125" style="347" customWidth="1"/>
    <col min="9" max="14" width="9.140625" style="0" customWidth="1"/>
    <col min="15" max="16384" width="9.140625" style="347" customWidth="1"/>
  </cols>
  <sheetData>
    <row r="1" spans="1:14" s="370" customFormat="1" ht="18">
      <c r="A1" s="739" t="s">
        <v>33</v>
      </c>
      <c r="C1" s="451"/>
      <c r="D1" s="451"/>
      <c r="I1"/>
      <c r="J1"/>
      <c r="K1"/>
      <c r="L1"/>
      <c r="M1"/>
      <c r="N1"/>
    </row>
    <row r="2" spans="1:14" s="78" customFormat="1" ht="18">
      <c r="A2" s="478"/>
      <c r="G2" s="479"/>
      <c r="I2"/>
      <c r="J2"/>
      <c r="K2"/>
      <c r="L2"/>
      <c r="M2"/>
      <c r="N2"/>
    </row>
    <row r="3" spans="1:14" s="310" customFormat="1" ht="18">
      <c r="A3" s="480"/>
      <c r="B3" s="782" t="s">
        <v>34</v>
      </c>
      <c r="C3" s="782"/>
      <c r="D3" s="782"/>
      <c r="E3" s="782"/>
      <c r="F3" s="782"/>
      <c r="G3" s="782"/>
      <c r="I3"/>
      <c r="J3"/>
      <c r="K3"/>
      <c r="L3"/>
      <c r="M3"/>
      <c r="N3"/>
    </row>
    <row r="4" spans="1:14" s="310" customFormat="1" ht="18">
      <c r="A4" s="480"/>
      <c r="B4" s="782" t="s">
        <v>303</v>
      </c>
      <c r="C4" s="782"/>
      <c r="D4" s="782"/>
      <c r="E4" s="782"/>
      <c r="F4" s="782"/>
      <c r="G4" s="782"/>
      <c r="I4"/>
      <c r="J4"/>
      <c r="K4"/>
      <c r="L4"/>
      <c r="M4"/>
      <c r="N4"/>
    </row>
    <row r="5" spans="1:14" s="310" customFormat="1" ht="12.75" customHeight="1">
      <c r="A5" s="480"/>
      <c r="B5" s="351"/>
      <c r="C5" s="351"/>
      <c r="D5" s="351"/>
      <c r="E5" s="351"/>
      <c r="F5" s="351"/>
      <c r="G5" s="351"/>
      <c r="I5"/>
      <c r="J5"/>
      <c r="K5"/>
      <c r="L5"/>
      <c r="M5"/>
      <c r="N5"/>
    </row>
    <row r="6" spans="1:14" s="310" customFormat="1" ht="18">
      <c r="A6" s="480"/>
      <c r="B6" s="337"/>
      <c r="C6" s="674" t="str">
        <f>'24'!C6</f>
        <v>As of 
December 31,</v>
      </c>
      <c r="D6" s="677" t="str">
        <f>'24'!D6</f>
        <v>As of September 30,</v>
      </c>
      <c r="E6" s="671" t="s">
        <v>51</v>
      </c>
      <c r="F6" s="671"/>
      <c r="G6" s="671"/>
      <c r="I6"/>
      <c r="J6"/>
      <c r="K6"/>
      <c r="L6"/>
      <c r="M6"/>
      <c r="N6"/>
    </row>
    <row r="7" spans="1:14" s="311" customFormat="1" ht="18">
      <c r="A7" s="480"/>
      <c r="C7" s="625" t="str">
        <f>1!C7</f>
        <v>2020</v>
      </c>
      <c r="D7" s="625" t="str">
        <f>1!D7</f>
        <v>2021</v>
      </c>
      <c r="E7" s="652" t="s">
        <v>36</v>
      </c>
      <c r="F7" s="652"/>
      <c r="G7" s="653" t="str">
        <f>D7</f>
        <v>2021</v>
      </c>
      <c r="H7" s="481"/>
      <c r="I7"/>
      <c r="J7"/>
      <c r="K7"/>
      <c r="L7"/>
      <c r="M7"/>
      <c r="N7"/>
    </row>
    <row r="8" spans="1:14" s="310" customFormat="1" ht="18">
      <c r="A8" s="480"/>
      <c r="B8" s="311"/>
      <c r="C8" s="787" t="s">
        <v>304</v>
      </c>
      <c r="D8" s="787"/>
      <c r="E8" s="659"/>
      <c r="F8" s="659"/>
      <c r="G8" s="651" t="s">
        <v>181</v>
      </c>
      <c r="I8"/>
      <c r="J8"/>
      <c r="K8"/>
      <c r="L8"/>
      <c r="M8"/>
      <c r="N8"/>
    </row>
    <row r="9" spans="1:14" s="340" customFormat="1" ht="14.25" customHeight="1">
      <c r="A9" s="482"/>
      <c r="B9" s="324" t="s">
        <v>305</v>
      </c>
      <c r="C9" s="316">
        <v>2258727.3174684397</v>
      </c>
      <c r="D9" s="316">
        <v>2295482.637167</v>
      </c>
      <c r="E9" s="314">
        <v>0.016272579436350704</v>
      </c>
      <c r="F9" s="316">
        <v>36755.31969856052</v>
      </c>
      <c r="G9" s="316">
        <v>113044.55023968285</v>
      </c>
      <c r="H9" s="284"/>
      <c r="I9"/>
      <c r="J9"/>
      <c r="K9"/>
      <c r="L9"/>
      <c r="M9"/>
      <c r="N9"/>
    </row>
    <row r="10" spans="1:14" s="310" customFormat="1" ht="14.25" customHeight="1">
      <c r="A10" s="480"/>
      <c r="B10" s="317" t="s">
        <v>306</v>
      </c>
      <c r="C10" s="320">
        <v>391097.2670425594</v>
      </c>
      <c r="D10" s="320">
        <v>468639.41726</v>
      </c>
      <c r="E10" s="319">
        <v>0.1982681975862604</v>
      </c>
      <c r="F10" s="320">
        <v>77542.15021744062</v>
      </c>
      <c r="G10" s="320">
        <v>23078.86424012607</v>
      </c>
      <c r="H10" s="284"/>
      <c r="I10"/>
      <c r="J10"/>
      <c r="K10"/>
      <c r="L10"/>
      <c r="M10"/>
      <c r="N10"/>
    </row>
    <row r="11" spans="1:14" s="310" customFormat="1" ht="14.25" customHeight="1">
      <c r="A11" s="480"/>
      <c r="B11" s="317" t="s">
        <v>307</v>
      </c>
      <c r="C11" s="320">
        <v>1867630.0504258801</v>
      </c>
      <c r="D11" s="320">
        <v>1826843.219907</v>
      </c>
      <c r="E11" s="319">
        <v>-0.021838816798637098</v>
      </c>
      <c r="F11" s="320">
        <v>-40786.83051888016</v>
      </c>
      <c r="G11" s="320">
        <v>89965.68599955678</v>
      </c>
      <c r="H11" s="284"/>
      <c r="I11"/>
      <c r="J11"/>
      <c r="K11"/>
      <c r="L11"/>
      <c r="M11"/>
      <c r="N11"/>
    </row>
    <row r="12" spans="1:14" s="310" customFormat="1" ht="18">
      <c r="A12" s="480"/>
      <c r="C12" s="320"/>
      <c r="D12" s="320"/>
      <c r="E12" s="319"/>
      <c r="F12" s="320"/>
      <c r="G12" s="320"/>
      <c r="H12" s="284"/>
      <c r="I12"/>
      <c r="J12"/>
      <c r="K12"/>
      <c r="L12"/>
      <c r="M12"/>
      <c r="N12"/>
    </row>
    <row r="13" spans="1:14" s="310" customFormat="1" ht="18">
      <c r="A13" s="482"/>
      <c r="B13" s="340" t="s">
        <v>263</v>
      </c>
      <c r="C13" s="316">
        <v>39989.781302624084</v>
      </c>
      <c r="D13" s="316">
        <v>39640.70101456814</v>
      </c>
      <c r="E13" s="314">
        <v>-0.008729237237239803</v>
      </c>
      <c r="F13" s="316">
        <v>-349.0802880559422</v>
      </c>
      <c r="G13" s="316">
        <v>1952.1668972012283</v>
      </c>
      <c r="H13" s="284"/>
      <c r="I13"/>
      <c r="J13"/>
      <c r="K13"/>
      <c r="L13"/>
      <c r="M13"/>
      <c r="N13"/>
    </row>
    <row r="14" spans="2:14" s="340" customFormat="1" ht="18">
      <c r="B14" s="446" t="s">
        <v>308</v>
      </c>
      <c r="C14" s="316">
        <v>2218737.536165816</v>
      </c>
      <c r="D14" s="316">
        <v>2255841.936152432</v>
      </c>
      <c r="E14" s="314">
        <v>0.016723203795765848</v>
      </c>
      <c r="F14" s="316">
        <v>37104.399986616336</v>
      </c>
      <c r="G14" s="316">
        <v>111092.38334248163</v>
      </c>
      <c r="H14" s="284"/>
      <c r="I14"/>
      <c r="J14"/>
      <c r="K14"/>
      <c r="L14"/>
      <c r="M14"/>
      <c r="N14"/>
    </row>
    <row r="15" spans="1:14" s="310" customFormat="1" ht="12.75" customHeight="1">
      <c r="A15" s="480"/>
      <c r="B15" s="311"/>
      <c r="C15" s="483"/>
      <c r="D15" s="483"/>
      <c r="E15" s="483"/>
      <c r="F15" s="483"/>
      <c r="G15" s="483"/>
      <c r="H15" s="484"/>
      <c r="I15"/>
      <c r="J15"/>
      <c r="K15"/>
      <c r="L15"/>
      <c r="M15"/>
      <c r="N15"/>
    </row>
    <row r="16" spans="1:14" s="310" customFormat="1" ht="18">
      <c r="A16" s="480"/>
      <c r="B16" s="676"/>
      <c r="C16" s="676"/>
      <c r="D16" s="676"/>
      <c r="E16" s="676"/>
      <c r="F16" s="676"/>
      <c r="G16" s="676"/>
      <c r="I16"/>
      <c r="J16"/>
      <c r="K16"/>
      <c r="L16"/>
      <c r="M16"/>
      <c r="N16"/>
    </row>
    <row r="17" spans="1:14" s="310" customFormat="1" ht="18">
      <c r="A17" s="480"/>
      <c r="B17" s="375"/>
      <c r="C17" s="375"/>
      <c r="D17" s="375"/>
      <c r="E17" s="375"/>
      <c r="F17" s="375"/>
      <c r="G17" s="375"/>
      <c r="I17"/>
      <c r="J17"/>
      <c r="K17"/>
      <c r="L17"/>
      <c r="M17"/>
      <c r="N17"/>
    </row>
    <row r="18" spans="1:14" s="310" customFormat="1" ht="11.25" customHeight="1">
      <c r="A18" s="480"/>
      <c r="B18" s="311"/>
      <c r="C18" s="174"/>
      <c r="D18" s="174"/>
      <c r="E18" s="174"/>
      <c r="F18" s="174"/>
      <c r="G18" s="174"/>
      <c r="I18"/>
      <c r="J18"/>
      <c r="K18"/>
      <c r="L18"/>
      <c r="M18"/>
      <c r="N18"/>
    </row>
    <row r="19" spans="3:7" ht="18">
      <c r="C19" s="174"/>
      <c r="D19" s="174"/>
      <c r="E19" s="174"/>
      <c r="F19" s="174"/>
      <c r="G19" s="174"/>
    </row>
    <row r="20" spans="3:7" ht="18">
      <c r="C20" s="174"/>
      <c r="D20" s="174"/>
      <c r="E20" s="174"/>
      <c r="F20" s="174"/>
      <c r="G20" s="174"/>
    </row>
    <row r="21" spans="3:7" ht="18">
      <c r="C21" s="174"/>
      <c r="D21" s="174"/>
      <c r="E21" s="174"/>
      <c r="F21" s="174"/>
      <c r="G21" s="174"/>
    </row>
    <row r="22" spans="3:7" ht="18">
      <c r="C22" s="174"/>
      <c r="D22" s="174"/>
      <c r="E22" s="174"/>
      <c r="F22" s="174"/>
      <c r="G22" s="174"/>
    </row>
    <row r="23" spans="1:14" s="78" customFormat="1" ht="18">
      <c r="A23" s="478"/>
      <c r="C23" s="174"/>
      <c r="D23" s="174"/>
      <c r="E23" s="174"/>
      <c r="F23" s="174"/>
      <c r="G23" s="174"/>
      <c r="I23"/>
      <c r="J23"/>
      <c r="K23"/>
      <c r="L23"/>
      <c r="M23"/>
      <c r="N23"/>
    </row>
    <row r="24" ht="18">
      <c r="C24" s="174"/>
    </row>
  </sheetData>
  <sheetProtection/>
  <mergeCells count="3">
    <mergeCell ref="B3:G3"/>
    <mergeCell ref="B4:G4"/>
    <mergeCell ref="C8:D8"/>
  </mergeCells>
  <hyperlinks>
    <hyperlink ref="A1" location="Index!A1" display="Index"/>
  </hyperlinks>
  <printOptions/>
  <pageMargins left="0.75" right="0.75" top="1" bottom="1" header="0.5" footer="0.5"/>
  <pageSetup fitToHeight="1" fitToWidth="1" horizontalDpi="600" verticalDpi="600" orientation="landscape" r:id="rId1"/>
</worksheet>
</file>

<file path=xl/worksheets/sheet28.xml><?xml version="1.0" encoding="utf-8"?>
<worksheet xmlns="http://schemas.openxmlformats.org/spreadsheetml/2006/main" xmlns:r="http://schemas.openxmlformats.org/officeDocument/2006/relationships">
  <sheetPr>
    <pageSetUpPr fitToPage="1"/>
  </sheetPr>
  <dimension ref="A1:R31"/>
  <sheetViews>
    <sheetView showGridLines="0" zoomScale="90" zoomScaleNormal="90" zoomScalePageLayoutView="0" workbookViewId="0" topLeftCell="A11">
      <selection activeCell="B3" sqref="B3:D25"/>
    </sheetView>
  </sheetViews>
  <sheetFormatPr defaultColWidth="9.140625" defaultRowHeight="12.75"/>
  <cols>
    <col min="1" max="1" width="7.28125" style="77" bestFit="1" customWidth="1"/>
    <col min="2" max="2" width="46.28125" style="77" bestFit="1" customWidth="1"/>
    <col min="3" max="3" width="19.00390625" style="77" bestFit="1" customWidth="1"/>
    <col min="4" max="4" width="16.140625" style="77" bestFit="1" customWidth="1"/>
    <col min="5" max="5" width="11.00390625" style="77" customWidth="1"/>
    <col min="6" max="7" width="9.140625" style="0" customWidth="1"/>
    <col min="8" max="8" width="13.28125" style="0" bestFit="1" customWidth="1"/>
    <col min="9" max="10" width="9.140625" style="0" customWidth="1"/>
    <col min="11" max="11" width="9.140625" style="80" customWidth="1"/>
    <col min="12" max="12" width="16.140625" style="80" bestFit="1" customWidth="1"/>
    <col min="13" max="18" width="9.140625" style="80" customWidth="1"/>
    <col min="19" max="16384" width="9.140625" style="77" customWidth="1"/>
  </cols>
  <sheetData>
    <row r="1" ht="18">
      <c r="A1" s="739" t="s">
        <v>33</v>
      </c>
    </row>
    <row r="2" ht="18">
      <c r="D2" s="479"/>
    </row>
    <row r="3" spans="2:18" s="284" customFormat="1" ht="18">
      <c r="B3" s="800" t="s">
        <v>34</v>
      </c>
      <c r="C3" s="800"/>
      <c r="D3" s="800"/>
      <c r="F3"/>
      <c r="G3"/>
      <c r="H3"/>
      <c r="I3"/>
      <c r="J3"/>
      <c r="K3" s="80"/>
      <c r="L3" s="80"/>
      <c r="M3" s="80"/>
      <c r="N3" s="80"/>
      <c r="O3" s="80"/>
      <c r="P3" s="80"/>
      <c r="Q3" s="80"/>
      <c r="R3" s="80"/>
    </row>
    <row r="4" spans="2:18" s="284" customFormat="1" ht="18">
      <c r="B4" s="800" t="s">
        <v>309</v>
      </c>
      <c r="C4" s="800"/>
      <c r="D4" s="800"/>
      <c r="F4"/>
      <c r="G4"/>
      <c r="H4"/>
      <c r="I4"/>
      <c r="J4"/>
      <c r="K4" s="80"/>
      <c r="L4" s="80"/>
      <c r="M4" s="80"/>
      <c r="N4" s="80"/>
      <c r="O4" s="80"/>
      <c r="P4" s="80"/>
      <c r="Q4" s="80"/>
      <c r="R4" s="80"/>
    </row>
    <row r="5" spans="2:18" s="284" customFormat="1" ht="12.75" customHeight="1">
      <c r="B5" s="485"/>
      <c r="C5" s="485"/>
      <c r="D5" s="485"/>
      <c r="F5"/>
      <c r="G5"/>
      <c r="H5"/>
      <c r="I5"/>
      <c r="J5"/>
      <c r="K5" s="80"/>
      <c r="L5" s="80"/>
      <c r="M5" s="80"/>
      <c r="N5" s="80"/>
      <c r="O5" s="80"/>
      <c r="P5" s="80"/>
      <c r="Q5" s="80"/>
      <c r="R5" s="80"/>
    </row>
    <row r="6" spans="3:18" s="284" customFormat="1" ht="18">
      <c r="C6" s="664" t="s">
        <v>457</v>
      </c>
      <c r="D6" s="678"/>
      <c r="F6"/>
      <c r="G6"/>
      <c r="H6"/>
      <c r="I6"/>
      <c r="J6"/>
      <c r="K6" s="80"/>
      <c r="L6" s="80"/>
      <c r="M6" s="80"/>
      <c r="N6" s="80"/>
      <c r="O6" s="80"/>
      <c r="P6" s="80"/>
      <c r="Q6" s="80"/>
      <c r="R6" s="80"/>
    </row>
    <row r="7" spans="2:18" s="284" customFormat="1" ht="18">
      <c r="B7" s="486"/>
      <c r="C7" s="679" t="s">
        <v>180</v>
      </c>
      <c r="D7" s="679" t="s">
        <v>181</v>
      </c>
      <c r="F7"/>
      <c r="G7"/>
      <c r="H7"/>
      <c r="I7"/>
      <c r="J7"/>
      <c r="K7" s="80"/>
      <c r="L7" s="80"/>
      <c r="M7" s="80"/>
      <c r="N7" s="80"/>
      <c r="O7" s="80"/>
      <c r="P7" s="80"/>
      <c r="Q7" s="80"/>
      <c r="R7" s="80"/>
    </row>
    <row r="8" spans="2:18" s="284" customFormat="1" ht="26.25" customHeight="1">
      <c r="B8" s="486" t="s">
        <v>305</v>
      </c>
      <c r="C8" s="487">
        <v>2295482.637167</v>
      </c>
      <c r="D8" s="385">
        <v>113044.55023968285</v>
      </c>
      <c r="F8"/>
      <c r="G8"/>
      <c r="H8"/>
      <c r="I8"/>
      <c r="J8"/>
      <c r="K8" s="80"/>
      <c r="L8" s="80"/>
      <c r="M8" s="80"/>
      <c r="N8" s="80"/>
      <c r="O8" s="80"/>
      <c r="P8" s="80"/>
      <c r="Q8" s="80"/>
      <c r="R8" s="80"/>
    </row>
    <row r="9" spans="2:18" s="488" customFormat="1" ht="26.25" customHeight="1">
      <c r="B9" s="489" t="s">
        <v>310</v>
      </c>
      <c r="C9" s="487">
        <v>329968.699571</v>
      </c>
      <c r="D9" s="487">
        <v>16249.812842066382</v>
      </c>
      <c r="E9" s="284"/>
      <c r="F9"/>
      <c r="G9"/>
      <c r="H9"/>
      <c r="I9"/>
      <c r="J9"/>
      <c r="K9" s="80"/>
      <c r="L9" s="80"/>
      <c r="M9" s="80"/>
      <c r="N9" s="80"/>
      <c r="O9" s="80"/>
      <c r="P9" s="80"/>
      <c r="Q9" s="80"/>
      <c r="R9" s="80"/>
    </row>
    <row r="10" spans="2:18" s="490" customFormat="1" ht="18">
      <c r="B10" s="491" t="s">
        <v>447</v>
      </c>
      <c r="C10" s="320">
        <v>88199.953966</v>
      </c>
      <c r="D10" s="320">
        <v>4343.541513148823</v>
      </c>
      <c r="E10" s="284"/>
      <c r="F10"/>
      <c r="G10"/>
      <c r="H10"/>
      <c r="I10"/>
      <c r="J10"/>
      <c r="K10" s="80"/>
      <c r="L10" s="80"/>
      <c r="M10" s="80"/>
      <c r="N10" s="80"/>
      <c r="O10" s="80"/>
      <c r="P10" s="80"/>
      <c r="Q10" s="80"/>
      <c r="R10" s="80"/>
    </row>
    <row r="11" spans="2:18" s="284" customFormat="1" ht="18">
      <c r="B11" s="491" t="s">
        <v>448</v>
      </c>
      <c r="C11" s="320">
        <v>89750.607064</v>
      </c>
      <c r="D11" s="320">
        <v>4419.905794543484</v>
      </c>
      <c r="F11"/>
      <c r="G11"/>
      <c r="H11"/>
      <c r="I11"/>
      <c r="J11"/>
      <c r="K11" s="80"/>
      <c r="L11" s="80"/>
      <c r="M11" s="80"/>
      <c r="N11" s="80"/>
      <c r="O11" s="80"/>
      <c r="P11" s="80"/>
      <c r="Q11" s="80"/>
      <c r="R11" s="80"/>
    </row>
    <row r="12" spans="2:18" s="284" customFormat="1" ht="18">
      <c r="B12" s="491" t="s">
        <v>449</v>
      </c>
      <c r="C12" s="320">
        <v>9538.277486</v>
      </c>
      <c r="D12" s="320">
        <v>469.72705042844484</v>
      </c>
      <c r="F12"/>
      <c r="G12"/>
      <c r="H12"/>
      <c r="I12"/>
      <c r="J12"/>
      <c r="K12" s="80"/>
      <c r="L12" s="80"/>
      <c r="M12" s="80"/>
      <c r="N12" s="80"/>
      <c r="O12" s="80"/>
      <c r="P12" s="80"/>
      <c r="Q12" s="80"/>
      <c r="R12" s="80"/>
    </row>
    <row r="13" spans="2:18" s="284" customFormat="1" ht="18">
      <c r="B13" s="491" t="s">
        <v>450</v>
      </c>
      <c r="C13" s="320">
        <v>63707.204058</v>
      </c>
      <c r="D13" s="320">
        <v>3137.358616074067</v>
      </c>
      <c r="F13"/>
      <c r="G13"/>
      <c r="H13"/>
      <c r="I13"/>
      <c r="J13"/>
      <c r="K13" s="80"/>
      <c r="L13" s="80"/>
      <c r="M13" s="80"/>
      <c r="N13" s="80"/>
      <c r="O13" s="80"/>
      <c r="P13" s="80"/>
      <c r="Q13" s="80"/>
      <c r="R13" s="80"/>
    </row>
    <row r="14" spans="2:18" s="284" customFormat="1" ht="18">
      <c r="B14" s="491" t="s">
        <v>451</v>
      </c>
      <c r="C14" s="320">
        <v>12796.175984</v>
      </c>
      <c r="D14" s="320">
        <v>630.1672404215502</v>
      </c>
      <c r="F14"/>
      <c r="G14"/>
      <c r="H14"/>
      <c r="I14"/>
      <c r="J14"/>
      <c r="K14" s="80"/>
      <c r="L14" s="80"/>
      <c r="M14" s="80"/>
      <c r="N14" s="80"/>
      <c r="O14" s="80"/>
      <c r="P14" s="80"/>
      <c r="Q14" s="80"/>
      <c r="R14" s="80"/>
    </row>
    <row r="15" spans="2:18" s="284" customFormat="1" ht="18">
      <c r="B15" s="491" t="s">
        <v>452</v>
      </c>
      <c r="C15" s="320">
        <v>65976.481013</v>
      </c>
      <c r="D15" s="320">
        <v>3249.1126274500143</v>
      </c>
      <c r="F15"/>
      <c r="G15"/>
      <c r="H15"/>
      <c r="I15"/>
      <c r="J15"/>
      <c r="K15" s="80"/>
      <c r="L15" s="80"/>
      <c r="M15" s="80"/>
      <c r="N15" s="80"/>
      <c r="O15" s="80"/>
      <c r="P15" s="80"/>
      <c r="Q15" s="80"/>
      <c r="R15" s="80"/>
    </row>
    <row r="16" spans="2:18" s="284" customFormat="1" ht="18">
      <c r="B16" s="491"/>
      <c r="C16" s="320"/>
      <c r="D16" s="320"/>
      <c r="F16"/>
      <c r="G16"/>
      <c r="H16"/>
      <c r="I16"/>
      <c r="J16"/>
      <c r="K16" s="80"/>
      <c r="L16" s="80"/>
      <c r="M16" s="80"/>
      <c r="N16" s="80"/>
      <c r="O16" s="80"/>
      <c r="P16" s="80"/>
      <c r="Q16" s="80"/>
      <c r="R16" s="80"/>
    </row>
    <row r="17" spans="2:18" s="284" customFormat="1" ht="26.25" customHeight="1">
      <c r="B17" s="489" t="s">
        <v>311</v>
      </c>
      <c r="C17" s="316">
        <f>SUM(C18:C23)</f>
        <v>1965513.937596</v>
      </c>
      <c r="D17" s="316">
        <f>SUM(D18:D23)</f>
        <v>96794.73739761647</v>
      </c>
      <c r="F17"/>
      <c r="G17"/>
      <c r="H17"/>
      <c r="I17"/>
      <c r="J17"/>
      <c r="K17" s="80"/>
      <c r="L17" s="80"/>
      <c r="M17" s="80"/>
      <c r="N17" s="80"/>
      <c r="O17" s="80"/>
      <c r="P17" s="80"/>
      <c r="Q17" s="80"/>
      <c r="R17" s="80"/>
    </row>
    <row r="18" spans="2:18" s="490" customFormat="1" ht="18">
      <c r="B18" s="491" t="str">
        <f aca="true" t="shared" si="0" ref="B18:B23">B10</f>
        <v>October 2021 - December 2021</v>
      </c>
      <c r="C18" s="492">
        <v>203050.849017</v>
      </c>
      <c r="D18" s="492">
        <v>9999.549345858366</v>
      </c>
      <c r="E18" s="284"/>
      <c r="F18"/>
      <c r="G18"/>
      <c r="H18"/>
      <c r="I18"/>
      <c r="J18"/>
      <c r="K18" s="80"/>
      <c r="L18" s="80"/>
      <c r="M18" s="80"/>
      <c r="N18" s="80"/>
      <c r="O18" s="80"/>
      <c r="P18" s="80"/>
      <c r="Q18" s="80"/>
      <c r="R18" s="80"/>
    </row>
    <row r="19" spans="2:18" s="284" customFormat="1" ht="18">
      <c r="B19" s="491" t="str">
        <f t="shared" si="0"/>
        <v>January 2022 - September 2022</v>
      </c>
      <c r="C19" s="320">
        <v>87638.007213</v>
      </c>
      <c r="D19" s="320">
        <v>4315.867586575397</v>
      </c>
      <c r="F19"/>
      <c r="G19"/>
      <c r="H19"/>
      <c r="I19"/>
      <c r="J19"/>
      <c r="K19" s="80"/>
      <c r="L19" s="80"/>
      <c r="M19" s="80"/>
      <c r="N19" s="80"/>
      <c r="O19" s="80"/>
      <c r="P19" s="80"/>
      <c r="Q19" s="80"/>
      <c r="R19" s="80"/>
    </row>
    <row r="20" spans="2:18" s="284" customFormat="1" ht="18">
      <c r="B20" s="491" t="str">
        <f t="shared" si="0"/>
        <v>October 2022 - September 2023</v>
      </c>
      <c r="C20" s="320">
        <v>148558.557529</v>
      </c>
      <c r="D20" s="320">
        <v>7315.993180784005</v>
      </c>
      <c r="F20"/>
      <c r="G20"/>
      <c r="H20"/>
      <c r="I20"/>
      <c r="J20"/>
      <c r="K20" s="80"/>
      <c r="L20" s="80"/>
      <c r="M20" s="80"/>
      <c r="N20" s="80"/>
      <c r="O20" s="80"/>
      <c r="P20" s="80"/>
      <c r="Q20" s="80"/>
      <c r="R20" s="80"/>
    </row>
    <row r="21" spans="2:18" s="284" customFormat="1" ht="18">
      <c r="B21" s="491" t="str">
        <f t="shared" si="0"/>
        <v>October 2023 - September 2024</v>
      </c>
      <c r="C21" s="320">
        <v>133001.351997</v>
      </c>
      <c r="D21" s="320">
        <v>6549.854821087362</v>
      </c>
      <c r="F21"/>
      <c r="G21"/>
      <c r="H21"/>
      <c r="I21"/>
      <c r="J21"/>
      <c r="K21" s="80"/>
      <c r="L21" s="80"/>
      <c r="M21" s="80"/>
      <c r="N21" s="80"/>
      <c r="O21" s="80"/>
      <c r="P21" s="80"/>
      <c r="Q21" s="80"/>
      <c r="R21" s="80"/>
    </row>
    <row r="22" spans="2:18" s="284" customFormat="1" ht="18">
      <c r="B22" s="491" t="str">
        <f t="shared" si="0"/>
        <v>October 2024 - September 2025</v>
      </c>
      <c r="C22" s="320">
        <v>51330.54424</v>
      </c>
      <c r="D22" s="320">
        <v>2527.8510903181327</v>
      </c>
      <c r="F22"/>
      <c r="G22"/>
      <c r="H22"/>
      <c r="I22"/>
      <c r="J22"/>
      <c r="K22" s="80"/>
      <c r="L22" s="80"/>
      <c r="M22" s="80"/>
      <c r="N22" s="80"/>
      <c r="O22" s="80"/>
      <c r="P22" s="80"/>
      <c r="Q22" s="80"/>
      <c r="R22" s="80"/>
    </row>
    <row r="23" spans="2:18" s="284" customFormat="1" ht="18">
      <c r="B23" s="491" t="str">
        <f t="shared" si="0"/>
        <v>October 2025 and forward</v>
      </c>
      <c r="C23" s="320">
        <v>1341934.6276</v>
      </c>
      <c r="D23" s="320">
        <v>66085.6213729932</v>
      </c>
      <c r="F23"/>
      <c r="G23"/>
      <c r="H23"/>
      <c r="I23"/>
      <c r="J23"/>
      <c r="K23" s="80"/>
      <c r="L23" s="80"/>
      <c r="M23" s="80"/>
      <c r="N23" s="80"/>
      <c r="O23" s="80"/>
      <c r="P23" s="80"/>
      <c r="Q23" s="80"/>
      <c r="R23" s="80"/>
    </row>
    <row r="24" spans="2:18" s="284" customFormat="1" ht="12.75" customHeight="1">
      <c r="B24" s="493"/>
      <c r="C24" s="320"/>
      <c r="D24" s="320"/>
      <c r="F24"/>
      <c r="G24"/>
      <c r="H24"/>
      <c r="I24"/>
      <c r="J24"/>
      <c r="K24" s="80"/>
      <c r="L24" s="80"/>
      <c r="M24" s="80"/>
      <c r="N24" s="80"/>
      <c r="O24" s="80"/>
      <c r="P24" s="80"/>
      <c r="Q24" s="80"/>
      <c r="R24" s="80"/>
    </row>
    <row r="25" spans="2:18" s="284" customFormat="1" ht="18">
      <c r="B25" s="799"/>
      <c r="C25" s="799"/>
      <c r="D25" s="799"/>
      <c r="F25"/>
      <c r="G25"/>
      <c r="H25"/>
      <c r="I25"/>
      <c r="J25"/>
      <c r="K25" s="80"/>
      <c r="L25" s="80"/>
      <c r="M25" s="80"/>
      <c r="N25" s="80"/>
      <c r="O25" s="80"/>
      <c r="P25" s="80"/>
      <c r="Q25" s="80"/>
      <c r="R25" s="80"/>
    </row>
    <row r="27" ht="18">
      <c r="C27" s="494"/>
    </row>
    <row r="28" ht="18">
      <c r="C28" s="494"/>
    </row>
    <row r="29" spans="3:5" ht="18">
      <c r="C29" s="494"/>
      <c r="E29" s="495"/>
    </row>
    <row r="31" ht="18">
      <c r="B31" s="496"/>
    </row>
  </sheetData>
  <sheetProtection/>
  <mergeCells count="3">
    <mergeCell ref="B25:D25"/>
    <mergeCell ref="B3:D3"/>
    <mergeCell ref="B4:D4"/>
  </mergeCells>
  <hyperlinks>
    <hyperlink ref="A1" location="Index!A1" display="Index"/>
  </hyperlinks>
  <printOptions/>
  <pageMargins left="0.75" right="0.75" top="1" bottom="1" header="0.5" footer="0.5"/>
  <pageSetup fitToHeight="1" fitToWidth="1" horizontalDpi="600" verticalDpi="600" orientation="portrait" r:id="rId1"/>
</worksheet>
</file>

<file path=xl/worksheets/sheet29.xml><?xml version="1.0" encoding="utf-8"?>
<worksheet xmlns="http://schemas.openxmlformats.org/spreadsheetml/2006/main" xmlns:r="http://schemas.openxmlformats.org/officeDocument/2006/relationships">
  <sheetPr>
    <pageSetUpPr fitToPage="1"/>
  </sheetPr>
  <dimension ref="A1:O18"/>
  <sheetViews>
    <sheetView showGridLines="0" zoomScale="90" zoomScaleNormal="90" zoomScalePageLayoutView="0" workbookViewId="0" topLeftCell="A1">
      <selection activeCell="B3" sqref="B3:H18"/>
    </sheetView>
  </sheetViews>
  <sheetFormatPr defaultColWidth="9.140625" defaultRowHeight="12.75"/>
  <cols>
    <col min="1" max="1" width="9.140625" style="77" customWidth="1"/>
    <col min="2" max="2" width="16.28125" style="77" customWidth="1"/>
    <col min="3" max="3" width="20.28125" style="77" customWidth="1"/>
    <col min="4" max="8" width="21.7109375" style="77" customWidth="1"/>
    <col min="9" max="9" width="10.00390625" style="77" customWidth="1"/>
    <col min="10" max="16384" width="9.140625" style="77" customWidth="1"/>
  </cols>
  <sheetData>
    <row r="1" ht="18">
      <c r="A1" s="739" t="s">
        <v>33</v>
      </c>
    </row>
    <row r="3" spans="2:8" s="284" customFormat="1" ht="18">
      <c r="B3" s="800" t="s">
        <v>34</v>
      </c>
      <c r="C3" s="800"/>
      <c r="D3" s="800"/>
      <c r="E3" s="800"/>
      <c r="F3" s="800"/>
      <c r="G3" s="800"/>
      <c r="H3" s="800"/>
    </row>
    <row r="4" spans="2:8" s="284" customFormat="1" ht="18.75">
      <c r="B4" s="680" t="s">
        <v>312</v>
      </c>
      <c r="C4" s="681"/>
      <c r="D4" s="681"/>
      <c r="E4" s="681"/>
      <c r="F4" s="681"/>
      <c r="G4" s="681"/>
      <c r="H4" s="681"/>
    </row>
    <row r="5" spans="2:8" s="284" customFormat="1" ht="11.25" customHeight="1">
      <c r="B5" s="497"/>
      <c r="C5" s="498"/>
      <c r="D5" s="498"/>
      <c r="E5" s="498"/>
      <c r="F5" s="498"/>
      <c r="G5" s="498"/>
      <c r="H5" s="498"/>
    </row>
    <row r="6" spans="2:8" s="284" customFormat="1" ht="21" customHeight="1">
      <c r="B6" s="497"/>
      <c r="C6" s="678" t="s">
        <v>313</v>
      </c>
      <c r="D6" s="678"/>
      <c r="E6" s="678" t="str">
        <f>C6</f>
        <v>As of March 31,</v>
      </c>
      <c r="F6" s="678"/>
      <c r="G6" s="678" t="str">
        <f>C6</f>
        <v>As of March 31,</v>
      </c>
      <c r="H6" s="678"/>
    </row>
    <row r="7" spans="2:8" s="284" customFormat="1" ht="18">
      <c r="B7" s="499"/>
      <c r="C7" s="684" t="str">
        <f>1!C7</f>
        <v>2020</v>
      </c>
      <c r="D7" s="684" t="str">
        <f>1!D7</f>
        <v>2021</v>
      </c>
      <c r="E7" s="684" t="str">
        <f>C7</f>
        <v>2020</v>
      </c>
      <c r="F7" s="684" t="str">
        <f>D7</f>
        <v>2021</v>
      </c>
      <c r="G7" s="684" t="str">
        <f>E7</f>
        <v>2020</v>
      </c>
      <c r="H7" s="684" t="str">
        <f>F7</f>
        <v>2021</v>
      </c>
    </row>
    <row r="8" spans="2:8" s="284" customFormat="1" ht="34.5" customHeight="1">
      <c r="B8" s="499"/>
      <c r="C8" s="801" t="s">
        <v>314</v>
      </c>
      <c r="D8" s="801"/>
      <c r="E8" s="801" t="s">
        <v>315</v>
      </c>
      <c r="F8" s="801"/>
      <c r="G8" s="801" t="s">
        <v>316</v>
      </c>
      <c r="H8" s="801"/>
    </row>
    <row r="9" spans="2:15" s="284" customFormat="1" ht="18">
      <c r="B9" s="486" t="s">
        <v>64</v>
      </c>
      <c r="C9" s="500">
        <v>1</v>
      </c>
      <c r="D9" s="501">
        <v>1</v>
      </c>
      <c r="E9" s="501">
        <v>0.8300724510036643</v>
      </c>
      <c r="F9" s="501">
        <v>0.823272097140552</v>
      </c>
      <c r="G9" s="501">
        <v>0.16992754899633558</v>
      </c>
      <c r="H9" s="501">
        <v>0.17672790285944803</v>
      </c>
      <c r="I9" s="502"/>
      <c r="J9" s="502"/>
      <c r="K9" s="502"/>
      <c r="L9" s="502"/>
      <c r="M9" s="502"/>
      <c r="N9" s="502"/>
      <c r="O9" s="502"/>
    </row>
    <row r="10" spans="2:15" s="284" customFormat="1" ht="18">
      <c r="B10" s="284" t="s">
        <v>317</v>
      </c>
      <c r="C10" s="503">
        <v>0.7185583906885951</v>
      </c>
      <c r="D10" s="503">
        <v>0.7139012019800317</v>
      </c>
      <c r="E10" s="503"/>
      <c r="F10" s="503"/>
      <c r="G10" s="503"/>
      <c r="H10" s="503"/>
      <c r="I10" s="502"/>
      <c r="J10" s="502"/>
      <c r="K10" s="502"/>
      <c r="L10" s="502"/>
      <c r="M10" s="502"/>
      <c r="N10" s="502"/>
      <c r="O10" s="502"/>
    </row>
    <row r="11" spans="2:15" s="284" customFormat="1" ht="18">
      <c r="B11" s="284" t="s">
        <v>318</v>
      </c>
      <c r="C11" s="503">
        <v>0.08231503484435895</v>
      </c>
      <c r="D11" s="503">
        <v>0.12867233791883842</v>
      </c>
      <c r="E11" s="503"/>
      <c r="F11" s="503"/>
      <c r="G11" s="503"/>
      <c r="H11" s="503"/>
      <c r="I11" s="502"/>
      <c r="J11" s="502"/>
      <c r="K11" s="502"/>
      <c r="L11" s="502"/>
      <c r="M11" s="502"/>
      <c r="N11" s="502"/>
      <c r="O11" s="502"/>
    </row>
    <row r="12" spans="2:15" s="284" customFormat="1" ht="18">
      <c r="B12" s="284" t="s">
        <v>319</v>
      </c>
      <c r="C12" s="503">
        <v>0.1540151785951956</v>
      </c>
      <c r="D12" s="503">
        <v>0.1187799182153525</v>
      </c>
      <c r="E12" s="503"/>
      <c r="F12" s="503"/>
      <c r="G12" s="503"/>
      <c r="H12" s="503"/>
      <c r="I12" s="502"/>
      <c r="J12" s="502"/>
      <c r="K12" s="502"/>
      <c r="L12" s="502"/>
      <c r="M12" s="502"/>
      <c r="N12" s="502"/>
      <c r="O12" s="502"/>
    </row>
    <row r="13" spans="2:15" s="284" customFormat="1" ht="18">
      <c r="B13" s="284" t="s">
        <v>320</v>
      </c>
      <c r="C13" s="503">
        <v>0.01104686001069414</v>
      </c>
      <c r="D13" s="503">
        <v>0.0049526325285131866</v>
      </c>
      <c r="E13" s="503"/>
      <c r="F13" s="503"/>
      <c r="G13" s="503"/>
      <c r="H13" s="503"/>
      <c r="I13" s="502"/>
      <c r="J13" s="502"/>
      <c r="K13" s="502"/>
      <c r="L13" s="502"/>
      <c r="M13" s="502"/>
      <c r="N13" s="502"/>
      <c r="O13" s="502"/>
    </row>
    <row r="14" spans="2:15" s="284" customFormat="1" ht="18">
      <c r="B14" s="284" t="s">
        <v>321</v>
      </c>
      <c r="C14" s="503">
        <v>0.009396024708842505</v>
      </c>
      <c r="D14" s="503">
        <v>0.009659840957681349</v>
      </c>
      <c r="E14" s="503"/>
      <c r="F14" s="503"/>
      <c r="G14" s="503"/>
      <c r="H14" s="503"/>
      <c r="I14" s="502"/>
      <c r="J14" s="502"/>
      <c r="K14" s="502"/>
      <c r="L14" s="502"/>
      <c r="M14" s="502"/>
      <c r="N14" s="502"/>
      <c r="O14" s="502"/>
    </row>
    <row r="15" spans="2:15" ht="20.25" customHeight="1">
      <c r="B15" s="284" t="s">
        <v>322</v>
      </c>
      <c r="C15" s="503">
        <v>0.009544163099372283</v>
      </c>
      <c r="D15" s="503">
        <v>0.008817227572922528</v>
      </c>
      <c r="E15" s="503"/>
      <c r="F15" s="503"/>
      <c r="G15" s="503"/>
      <c r="H15" s="503"/>
      <c r="I15" s="502"/>
      <c r="J15" s="502"/>
      <c r="K15" s="502"/>
      <c r="L15" s="502"/>
      <c r="M15" s="502"/>
      <c r="N15" s="502"/>
      <c r="O15" s="502"/>
    </row>
    <row r="16" spans="2:15" ht="20.25" customHeight="1">
      <c r="B16" s="284" t="s">
        <v>323</v>
      </c>
      <c r="C16" s="503">
        <v>0.015124348052941468</v>
      </c>
      <c r="D16" s="503">
        <v>0.015216840826660282</v>
      </c>
      <c r="E16" s="503"/>
      <c r="F16" s="503"/>
      <c r="G16" s="503"/>
      <c r="H16" s="503"/>
      <c r="I16" s="502"/>
      <c r="J16" s="502"/>
      <c r="K16" s="502"/>
      <c r="L16" s="502"/>
      <c r="M16" s="502"/>
      <c r="N16" s="502"/>
      <c r="O16" s="502"/>
    </row>
    <row r="17" spans="3:15" ht="12" customHeight="1">
      <c r="C17" s="504"/>
      <c r="D17" s="504"/>
      <c r="E17" s="210"/>
      <c r="F17" s="210"/>
      <c r="G17" s="319"/>
      <c r="H17" s="319"/>
      <c r="J17" s="502"/>
      <c r="K17" s="502"/>
      <c r="L17" s="502"/>
      <c r="M17" s="502"/>
      <c r="N17" s="502"/>
      <c r="O17" s="502"/>
    </row>
    <row r="18" spans="2:8" ht="19.5" customHeight="1">
      <c r="B18" s="682" t="s">
        <v>324</v>
      </c>
      <c r="C18" s="683"/>
      <c r="D18" s="683"/>
      <c r="E18" s="683"/>
      <c r="F18" s="683"/>
      <c r="G18" s="683"/>
      <c r="H18" s="683"/>
    </row>
  </sheetData>
  <sheetProtection/>
  <mergeCells count="4">
    <mergeCell ref="B3:H3"/>
    <mergeCell ref="C8:D8"/>
    <mergeCell ref="E8:F8"/>
    <mergeCell ref="G8:H8"/>
  </mergeCells>
  <hyperlinks>
    <hyperlink ref="A1" location="Index!A1" display="Index"/>
  </hyperlinks>
  <printOptions horizontalCentered="1" verticalCentered="1"/>
  <pageMargins left="0.75" right="0.75" top="1" bottom="1" header="0" footer="0"/>
  <pageSetup fitToHeight="1" fitToWidth="1" horizontalDpi="600" verticalDpi="600" orientation="landscape" scale="85" r:id="rId1"/>
</worksheet>
</file>

<file path=xl/worksheets/sheet3.xml><?xml version="1.0" encoding="utf-8"?>
<worksheet xmlns="http://schemas.openxmlformats.org/spreadsheetml/2006/main" xmlns:r="http://schemas.openxmlformats.org/officeDocument/2006/relationships">
  <sheetPr>
    <pageSetUpPr fitToPage="1"/>
  </sheetPr>
  <dimension ref="A1:V29"/>
  <sheetViews>
    <sheetView showGridLines="0" zoomScale="80" zoomScaleNormal="80" zoomScalePageLayoutView="0" workbookViewId="0" topLeftCell="A1">
      <selection activeCell="B3" sqref="B3:K15"/>
    </sheetView>
  </sheetViews>
  <sheetFormatPr defaultColWidth="9.140625" defaultRowHeight="12.75" outlineLevelCol="1"/>
  <cols>
    <col min="1" max="1" width="7.57421875" style="29" customWidth="1"/>
    <col min="2" max="2" width="36.8515625" style="29" customWidth="1"/>
    <col min="3" max="6" width="10.00390625" style="29" customWidth="1"/>
    <col min="7" max="7" width="1.1484375" style="29" customWidth="1" outlineLevel="1"/>
    <col min="8" max="9" width="9.140625" style="29" customWidth="1" outlineLevel="1"/>
    <col min="10" max="10" width="8.421875" style="29" customWidth="1" outlineLevel="1"/>
    <col min="11" max="11" width="6.28125" style="29" customWidth="1" outlineLevel="1"/>
    <col min="12" max="12" width="9.140625" style="29" customWidth="1"/>
    <col min="13" max="13" width="19.421875" style="29" bestFit="1" customWidth="1"/>
    <col min="14" max="16" width="9.140625" style="29" customWidth="1"/>
    <col min="17" max="17" width="15.421875" style="29" customWidth="1"/>
    <col min="18" max="29" width="9.140625" style="29" customWidth="1"/>
    <col min="30" max="30" width="19.28125" style="29" customWidth="1"/>
    <col min="31" max="16384" width="9.140625" style="29" customWidth="1"/>
  </cols>
  <sheetData>
    <row r="1" spans="1:10" ht="18">
      <c r="A1" s="739" t="s">
        <v>33</v>
      </c>
      <c r="B1" s="28"/>
      <c r="C1" s="28"/>
      <c r="D1" s="28"/>
      <c r="E1" s="28"/>
      <c r="F1" s="28"/>
      <c r="G1" s="62"/>
      <c r="H1" s="28"/>
      <c r="I1" s="28"/>
      <c r="J1" s="28"/>
    </row>
    <row r="2" spans="1:10" s="28" customFormat="1" ht="18">
      <c r="A2" s="29"/>
      <c r="B2" s="29"/>
      <c r="C2" s="29"/>
      <c r="D2" s="29"/>
      <c r="E2" s="29"/>
      <c r="F2" s="29"/>
      <c r="G2" s="29"/>
      <c r="H2" s="29"/>
      <c r="I2" s="29"/>
      <c r="J2" s="29"/>
    </row>
    <row r="3" spans="1:11" ht="18">
      <c r="A3" s="30"/>
      <c r="B3" s="741" t="s">
        <v>34</v>
      </c>
      <c r="C3" s="741"/>
      <c r="D3" s="741"/>
      <c r="E3" s="741"/>
      <c r="F3" s="741"/>
      <c r="G3" s="741"/>
      <c r="H3" s="741"/>
      <c r="I3" s="741"/>
      <c r="J3" s="741"/>
      <c r="K3" s="741"/>
    </row>
    <row r="4" spans="1:11" ht="18">
      <c r="A4" s="30"/>
      <c r="B4" s="741" t="s">
        <v>2</v>
      </c>
      <c r="C4" s="741"/>
      <c r="D4" s="741"/>
      <c r="E4" s="741"/>
      <c r="F4" s="741"/>
      <c r="G4" s="741"/>
      <c r="H4" s="741"/>
      <c r="I4" s="741"/>
      <c r="J4" s="741"/>
      <c r="K4" s="741"/>
    </row>
    <row r="5" spans="1:10" ht="12" customHeight="1">
      <c r="A5" s="30"/>
      <c r="B5" s="31"/>
      <c r="C5" s="31"/>
      <c r="D5" s="31"/>
      <c r="E5" s="31"/>
      <c r="F5" s="31"/>
      <c r="G5" s="30"/>
      <c r="H5" s="30"/>
      <c r="I5" s="30"/>
      <c r="J5" s="30"/>
    </row>
    <row r="6" spans="2:11" ht="18">
      <c r="B6" s="32"/>
      <c r="C6" s="622" t="str">
        <f>1!C6</f>
        <v>Third quarter (Jul.-Sep.)</v>
      </c>
      <c r="D6" s="623"/>
      <c r="E6" s="624"/>
      <c r="F6" s="624"/>
      <c r="G6" s="68"/>
      <c r="H6" s="700" t="str">
        <f>1!H6</f>
        <v>Nine months ending Sep. 30,</v>
      </c>
      <c r="I6" s="701"/>
      <c r="J6" s="701"/>
      <c r="K6" s="701"/>
    </row>
    <row r="7" spans="1:11" ht="18">
      <c r="A7" s="33"/>
      <c r="B7" s="32"/>
      <c r="C7" s="625" t="str">
        <f>1!C7</f>
        <v>2020</v>
      </c>
      <c r="D7" s="625" t="str">
        <f>1!D7</f>
        <v>2021</v>
      </c>
      <c r="E7" s="626" t="s">
        <v>36</v>
      </c>
      <c r="F7" s="626"/>
      <c r="G7" s="69"/>
      <c r="H7" s="702" t="str">
        <f>1!H7</f>
        <v>2020</v>
      </c>
      <c r="I7" s="702" t="str">
        <f>1!I7</f>
        <v>2021</v>
      </c>
      <c r="J7" s="703" t="s">
        <v>36</v>
      </c>
      <c r="K7" s="703"/>
    </row>
    <row r="8" spans="1:22" ht="18">
      <c r="A8" s="33"/>
      <c r="B8" s="63" t="s">
        <v>52</v>
      </c>
      <c r="C8" s="64">
        <f>SUM(C9:C12)</f>
        <v>1658.0501130343064</v>
      </c>
      <c r="D8" s="64">
        <f>SUM(D9:D12)</f>
        <v>1740.0082011689153</v>
      </c>
      <c r="E8" s="37">
        <v>0.04943040472077276</v>
      </c>
      <c r="F8" s="38">
        <v>81.95808813460894</v>
      </c>
      <c r="G8" s="39"/>
      <c r="H8" s="64">
        <f>SUM(H9:H12)</f>
        <v>1689.855634414107</v>
      </c>
      <c r="I8" s="64">
        <f>SUM(I9:I12)</f>
        <v>1730.5164798069266</v>
      </c>
      <c r="J8" s="37">
        <v>0.024061727265191513</v>
      </c>
      <c r="K8" s="38">
        <v>40.66084539281951</v>
      </c>
      <c r="L8" s="47"/>
      <c r="M8" s="47"/>
      <c r="N8" s="47"/>
      <c r="O8" s="47"/>
      <c r="P8" s="47"/>
      <c r="Q8" s="47"/>
      <c r="R8" s="47"/>
      <c r="S8" s="47"/>
      <c r="T8" s="47"/>
      <c r="U8" s="47"/>
      <c r="V8" s="38"/>
    </row>
    <row r="9" spans="1:22" s="40" customFormat="1" ht="18">
      <c r="A9" s="65"/>
      <c r="B9" s="41" t="s">
        <v>53</v>
      </c>
      <c r="C9" s="46">
        <v>1034.7958800805247</v>
      </c>
      <c r="D9" s="46">
        <v>980.7208278099836</v>
      </c>
      <c r="E9" s="43">
        <v>-0.052256733247075915</v>
      </c>
      <c r="F9" s="44">
        <v>-54.075052270541164</v>
      </c>
      <c r="G9" s="45"/>
      <c r="H9" s="46">
        <v>1074.843982488895</v>
      </c>
      <c r="I9" s="46">
        <v>1022.2900282975488</v>
      </c>
      <c r="J9" s="43">
        <v>-0.04889449543146995</v>
      </c>
      <c r="K9" s="44">
        <v>-52.55395419134629</v>
      </c>
      <c r="L9" s="47"/>
      <c r="M9" s="47"/>
      <c r="N9" s="47"/>
      <c r="O9" s="47"/>
      <c r="P9" s="47"/>
      <c r="Q9" s="47"/>
      <c r="R9" s="47"/>
      <c r="S9" s="47"/>
      <c r="T9" s="47"/>
      <c r="U9" s="47"/>
      <c r="V9" s="38"/>
    </row>
    <row r="10" spans="2:22" ht="18">
      <c r="B10" s="41" t="s">
        <v>54</v>
      </c>
      <c r="C10" s="46">
        <v>451.02726579764715</v>
      </c>
      <c r="D10" s="46">
        <v>527.5306334985402</v>
      </c>
      <c r="E10" s="43">
        <v>0.16962027243651412</v>
      </c>
      <c r="F10" s="44">
        <v>76.50336770089302</v>
      </c>
      <c r="G10" s="45"/>
      <c r="H10" s="46">
        <v>447.0889478460803</v>
      </c>
      <c r="I10" s="46">
        <v>518.0736524042484</v>
      </c>
      <c r="J10" s="43">
        <v>0.15877087747337026</v>
      </c>
      <c r="K10" s="44">
        <v>70.98470455816806</v>
      </c>
      <c r="L10" s="47"/>
      <c r="M10" s="47"/>
      <c r="N10" s="47"/>
      <c r="O10" s="47"/>
      <c r="P10" s="47"/>
      <c r="Q10" s="47"/>
      <c r="R10" s="47"/>
      <c r="S10" s="47"/>
      <c r="T10" s="47"/>
      <c r="U10" s="47"/>
      <c r="V10" s="38"/>
    </row>
    <row r="11" spans="2:22" ht="18">
      <c r="B11" s="41" t="s">
        <v>55</v>
      </c>
      <c r="C11" s="46">
        <v>117.78381705808343</v>
      </c>
      <c r="D11" s="46">
        <v>159.80668127050626</v>
      </c>
      <c r="E11" s="43">
        <v>0.35677960913509743</v>
      </c>
      <c r="F11" s="44">
        <v>42.02286421242283</v>
      </c>
      <c r="G11" s="45"/>
      <c r="H11" s="46">
        <v>125.83412556249263</v>
      </c>
      <c r="I11" s="46">
        <v>123.66495827702165</v>
      </c>
      <c r="J11" s="43">
        <v>-0.017238306983694218</v>
      </c>
      <c r="K11" s="44">
        <v>-2.1691672854709765</v>
      </c>
      <c r="L11" s="47"/>
      <c r="M11" s="47"/>
      <c r="N11" s="47"/>
      <c r="O11" s="47"/>
      <c r="P11" s="47"/>
      <c r="Q11" s="47"/>
      <c r="R11" s="47"/>
      <c r="S11" s="47"/>
      <c r="T11" s="47"/>
      <c r="U11" s="47"/>
      <c r="V11" s="38"/>
    </row>
    <row r="12" spans="2:22" ht="18">
      <c r="B12" s="41" t="s">
        <v>56</v>
      </c>
      <c r="C12" s="46">
        <v>54.44315009805094</v>
      </c>
      <c r="D12" s="46">
        <v>71.95005858988547</v>
      </c>
      <c r="E12" s="43">
        <v>0.32156310684273337</v>
      </c>
      <c r="F12" s="44">
        <v>17.50690849183453</v>
      </c>
      <c r="G12" s="45"/>
      <c r="H12" s="46">
        <v>42.08857851663899</v>
      </c>
      <c r="I12" s="46">
        <v>66.48784082810762</v>
      </c>
      <c r="J12" s="43">
        <v>0.5797121967857102</v>
      </c>
      <c r="K12" s="44">
        <v>24.399262311468632</v>
      </c>
      <c r="L12" s="47"/>
      <c r="M12" s="47"/>
      <c r="N12" s="47"/>
      <c r="O12" s="47"/>
      <c r="P12" s="47"/>
      <c r="Q12" s="47"/>
      <c r="R12" s="47"/>
      <c r="S12" s="47"/>
      <c r="T12" s="47"/>
      <c r="U12" s="47"/>
      <c r="V12" s="38"/>
    </row>
    <row r="13" spans="2:22" ht="18">
      <c r="B13" s="41" t="s">
        <v>57</v>
      </c>
      <c r="C13" s="66">
        <v>0.8083127829392932</v>
      </c>
      <c r="D13" s="66">
        <v>0.7791836837833295</v>
      </c>
      <c r="E13" s="43"/>
      <c r="F13" s="44"/>
      <c r="G13" s="45"/>
      <c r="H13" s="66">
        <v>0.8163955228040533</v>
      </c>
      <c r="I13" s="66">
        <v>0.7964506643437301</v>
      </c>
      <c r="J13" s="43"/>
      <c r="K13" s="44"/>
      <c r="L13" s="47"/>
      <c r="M13" s="47"/>
      <c r="N13" s="47"/>
      <c r="O13" s="47"/>
      <c r="P13" s="47"/>
      <c r="Q13" s="47"/>
      <c r="R13" s="47"/>
      <c r="S13" s="47"/>
      <c r="T13" s="47"/>
      <c r="U13" s="47"/>
      <c r="V13" s="38"/>
    </row>
    <row r="14" spans="1:10" ht="12" customHeight="1">
      <c r="A14" s="30"/>
      <c r="B14" s="67"/>
      <c r="C14" s="54"/>
      <c r="D14" s="54"/>
      <c r="E14" s="54"/>
      <c r="F14" s="54"/>
      <c r="G14" s="30"/>
      <c r="H14" s="30"/>
      <c r="I14" s="30"/>
      <c r="J14" s="30"/>
    </row>
    <row r="15" spans="2:11" s="55" customFormat="1" ht="22.5" customHeight="1">
      <c r="B15" s="742"/>
      <c r="C15" s="743"/>
      <c r="D15" s="743"/>
      <c r="E15" s="743"/>
      <c r="F15" s="743"/>
      <c r="G15" s="704"/>
      <c r="H15" s="705"/>
      <c r="I15" s="705"/>
      <c r="J15" s="705"/>
      <c r="K15" s="705"/>
    </row>
    <row r="16" spans="2:7" ht="18">
      <c r="B16" s="56"/>
      <c r="C16" s="56"/>
      <c r="D16" s="30"/>
      <c r="E16" s="30"/>
      <c r="F16" s="30"/>
      <c r="G16" s="30"/>
    </row>
    <row r="17" spans="2:7" ht="18">
      <c r="B17" s="56"/>
      <c r="C17" s="30"/>
      <c r="D17" s="30"/>
      <c r="E17" s="30"/>
      <c r="F17" s="30"/>
      <c r="G17" s="30"/>
    </row>
    <row r="18" spans="2:7" ht="18">
      <c r="B18" s="56"/>
      <c r="C18" s="30"/>
      <c r="D18" s="30"/>
      <c r="E18" s="30"/>
      <c r="F18" s="30"/>
      <c r="G18" s="30"/>
    </row>
    <row r="19" spans="2:7" ht="18">
      <c r="B19" s="30"/>
      <c r="C19" s="56"/>
      <c r="D19" s="30"/>
      <c r="E19" s="30"/>
      <c r="F19" s="30"/>
      <c r="G19" s="30"/>
    </row>
    <row r="20" spans="2:7" ht="18">
      <c r="B20" s="30"/>
      <c r="C20" s="56"/>
      <c r="D20" s="30"/>
      <c r="E20" s="30"/>
      <c r="F20" s="30"/>
      <c r="G20" s="30"/>
    </row>
    <row r="21" spans="2:7" ht="18">
      <c r="B21" s="30"/>
      <c r="C21" s="56"/>
      <c r="D21" s="30"/>
      <c r="E21" s="30"/>
      <c r="F21" s="30"/>
      <c r="G21" s="30"/>
    </row>
    <row r="22" spans="2:7" ht="18">
      <c r="B22" s="30"/>
      <c r="C22" s="56"/>
      <c r="D22" s="30"/>
      <c r="E22" s="30"/>
      <c r="F22" s="30"/>
      <c r="G22" s="30"/>
    </row>
    <row r="23" spans="2:7" ht="18">
      <c r="B23" s="30"/>
      <c r="C23" s="56"/>
      <c r="D23" s="30"/>
      <c r="E23" s="30"/>
      <c r="F23" s="30"/>
      <c r="G23" s="30"/>
    </row>
    <row r="26" spans="2:7" ht="18">
      <c r="B26" s="30"/>
      <c r="C26" s="56"/>
      <c r="D26" s="30"/>
      <c r="E26" s="30"/>
      <c r="F26" s="30"/>
      <c r="G26" s="30"/>
    </row>
    <row r="27" spans="2:7" ht="18">
      <c r="B27" s="30"/>
      <c r="C27" s="56"/>
      <c r="D27" s="30"/>
      <c r="E27" s="30"/>
      <c r="F27" s="30"/>
      <c r="G27" s="30"/>
    </row>
    <row r="28" spans="2:7" ht="18">
      <c r="B28" s="30"/>
      <c r="C28" s="56"/>
      <c r="D28" s="30"/>
      <c r="E28" s="30"/>
      <c r="F28" s="30"/>
      <c r="G28" s="30"/>
    </row>
    <row r="29" spans="2:7" ht="18">
      <c r="B29" s="30"/>
      <c r="C29" s="56"/>
      <c r="D29" s="30"/>
      <c r="E29" s="30"/>
      <c r="F29" s="30"/>
      <c r="G29" s="30"/>
    </row>
  </sheetData>
  <sheetProtection/>
  <mergeCells count="3">
    <mergeCell ref="B15:F15"/>
    <mergeCell ref="B3:K3"/>
    <mergeCell ref="B4:K4"/>
  </mergeCells>
  <hyperlinks>
    <hyperlink ref="A1" location="Index!A1" display="Index"/>
  </hyperlinks>
  <printOptions horizontalCentered="1" verticalCentered="1"/>
  <pageMargins left="0.75" right="0.75" top="1" bottom="1" header="0.5" footer="0.5"/>
  <pageSetup fitToHeight="1" fitToWidth="1" horizontalDpi="600" verticalDpi="600" orientation="landscape" r:id="rId1"/>
  <ignoredErrors>
    <ignoredError sqref="C8:J9" formulaRange="1"/>
  </ignoredErrors>
</worksheet>
</file>

<file path=xl/worksheets/sheet30.xml><?xml version="1.0" encoding="utf-8"?>
<worksheet xmlns="http://schemas.openxmlformats.org/spreadsheetml/2006/main" xmlns:r="http://schemas.openxmlformats.org/officeDocument/2006/relationships">
  <sheetPr>
    <pageSetUpPr fitToPage="1"/>
  </sheetPr>
  <dimension ref="A1:U71"/>
  <sheetViews>
    <sheetView showGridLines="0" zoomScale="90" zoomScaleNormal="90" zoomScalePageLayoutView="0" workbookViewId="0" topLeftCell="A55">
      <selection activeCell="B3" sqref="B3:F71"/>
    </sheetView>
  </sheetViews>
  <sheetFormatPr defaultColWidth="9.140625" defaultRowHeight="12.75"/>
  <cols>
    <col min="1" max="1" width="7.28125" style="534" bestFit="1" customWidth="1"/>
    <col min="2" max="2" width="66.140625" style="508" bestFit="1" customWidth="1"/>
    <col min="3" max="3" width="20.28125" style="508" bestFit="1" customWidth="1"/>
    <col min="4" max="4" width="22.140625" style="508" customWidth="1"/>
    <col min="5" max="5" width="17.28125" style="508" bestFit="1" customWidth="1"/>
    <col min="6" max="6" width="16.140625" style="600" bestFit="1" customWidth="1"/>
    <col min="7" max="7" width="15.7109375" style="508" customWidth="1"/>
    <col min="8" max="8" width="11.00390625" style="508" bestFit="1" customWidth="1"/>
    <col min="9" max="9" width="8.8515625" style="508" bestFit="1" customWidth="1"/>
    <col min="10" max="10" width="11.00390625" style="508" bestFit="1" customWidth="1"/>
    <col min="11" max="11" width="8.421875" style="508" bestFit="1" customWidth="1"/>
    <col min="12" max="12" width="7.7109375" style="508" bestFit="1" customWidth="1"/>
    <col min="13" max="13" width="12.8515625" style="508" bestFit="1" customWidth="1"/>
    <col min="14" max="14" width="11.00390625" style="508" bestFit="1" customWidth="1"/>
    <col min="15" max="15" width="12.8515625" style="508" bestFit="1" customWidth="1"/>
    <col min="16" max="16384" width="9.140625" style="508" customWidth="1"/>
  </cols>
  <sheetData>
    <row r="1" spans="1:16" s="505" customFormat="1" ht="18">
      <c r="A1" s="739" t="s">
        <v>33</v>
      </c>
      <c r="C1" s="506"/>
      <c r="F1" s="595"/>
      <c r="H1" s="507"/>
      <c r="I1" s="508"/>
      <c r="J1" s="508"/>
      <c r="K1" s="508"/>
      <c r="L1" s="508"/>
      <c r="M1" s="508"/>
      <c r="N1" s="508"/>
      <c r="O1" s="508"/>
      <c r="P1" s="508"/>
    </row>
    <row r="2" spans="1:8" s="510" customFormat="1" ht="18">
      <c r="A2" s="509"/>
      <c r="F2" s="596"/>
      <c r="H2" s="511"/>
    </row>
    <row r="3" spans="1:16" s="511" customFormat="1" ht="18">
      <c r="A3" s="512"/>
      <c r="B3" s="802" t="s">
        <v>34</v>
      </c>
      <c r="C3" s="802"/>
      <c r="D3" s="802"/>
      <c r="E3" s="802"/>
      <c r="F3" s="802"/>
      <c r="I3" s="510"/>
      <c r="J3" s="510"/>
      <c r="K3" s="510"/>
      <c r="L3" s="510"/>
      <c r="M3" s="510"/>
      <c r="N3" s="510"/>
      <c r="O3" s="510"/>
      <c r="P3" s="510"/>
    </row>
    <row r="4" spans="1:16" s="511" customFormat="1" ht="18">
      <c r="A4" s="512"/>
      <c r="B4" s="802" t="s">
        <v>29</v>
      </c>
      <c r="C4" s="802"/>
      <c r="D4" s="802"/>
      <c r="E4" s="802"/>
      <c r="F4" s="802"/>
      <c r="I4" s="510"/>
      <c r="J4" s="510"/>
      <c r="K4" s="510"/>
      <c r="L4" s="510"/>
      <c r="M4" s="510"/>
      <c r="N4" s="510"/>
      <c r="O4" s="510"/>
      <c r="P4" s="510"/>
    </row>
    <row r="5" spans="1:16" s="511" customFormat="1" ht="12.75" customHeight="1">
      <c r="A5" s="512"/>
      <c r="B5" s="513"/>
      <c r="C5" s="513"/>
      <c r="D5" s="513"/>
      <c r="E5" s="513"/>
      <c r="F5" s="597"/>
      <c r="I5" s="510"/>
      <c r="J5" s="510"/>
      <c r="K5" s="510"/>
      <c r="L5" s="510"/>
      <c r="M5" s="510"/>
      <c r="N5" s="510"/>
      <c r="O5" s="510"/>
      <c r="P5" s="510"/>
    </row>
    <row r="6" spans="1:16" s="511" customFormat="1" ht="18">
      <c r="A6" s="512"/>
      <c r="B6" s="514"/>
      <c r="C6" s="678" t="s">
        <v>259</v>
      </c>
      <c r="D6" s="686" t="str">
        <f>'24'!D6</f>
        <v>As of September 30,</v>
      </c>
      <c r="E6" s="687"/>
      <c r="F6" s="688"/>
      <c r="I6" s="510"/>
      <c r="J6" s="510"/>
      <c r="K6" s="510"/>
      <c r="L6" s="510"/>
      <c r="M6" s="510"/>
      <c r="N6" s="510"/>
      <c r="O6" s="510"/>
      <c r="P6" s="510"/>
    </row>
    <row r="7" spans="1:16" s="511" customFormat="1" ht="18">
      <c r="A7" s="512"/>
      <c r="B7" s="515"/>
      <c r="C7" s="689" t="str">
        <f>'28'!C7</f>
        <v>2020</v>
      </c>
      <c r="D7" s="689" t="str">
        <f>'28'!D7</f>
        <v>2021</v>
      </c>
      <c r="E7" s="690" t="s">
        <v>36</v>
      </c>
      <c r="F7" s="691" t="str">
        <f>D7</f>
        <v>2021</v>
      </c>
      <c r="G7" s="516"/>
      <c r="H7" s="517"/>
      <c r="I7" s="510"/>
      <c r="J7" s="510"/>
      <c r="K7" s="510"/>
      <c r="L7" s="510"/>
      <c r="M7" s="510"/>
      <c r="N7" s="510"/>
      <c r="O7" s="510"/>
      <c r="P7" s="510"/>
    </row>
    <row r="8" spans="1:16" s="511" customFormat="1" ht="18">
      <c r="A8" s="512"/>
      <c r="B8" s="515"/>
      <c r="C8" s="803" t="s">
        <v>180</v>
      </c>
      <c r="D8" s="803"/>
      <c r="E8" s="692"/>
      <c r="F8" s="693" t="s">
        <v>181</v>
      </c>
      <c r="G8" s="516"/>
      <c r="H8" s="517"/>
      <c r="I8" s="510"/>
      <c r="J8" s="510"/>
      <c r="K8" s="510"/>
      <c r="L8" s="510"/>
      <c r="M8" s="510"/>
      <c r="N8" s="510"/>
      <c r="O8" s="510"/>
      <c r="P8" s="510"/>
    </row>
    <row r="9" spans="1:16" s="511" customFormat="1" ht="18">
      <c r="A9" s="512"/>
      <c r="B9" s="518" t="s">
        <v>325</v>
      </c>
      <c r="F9" s="598"/>
      <c r="I9" s="510"/>
      <c r="J9" s="510"/>
      <c r="K9" s="510"/>
      <c r="L9" s="510"/>
      <c r="M9" s="510"/>
      <c r="N9" s="510"/>
      <c r="O9" s="510"/>
      <c r="P9" s="510"/>
    </row>
    <row r="10" spans="1:17" s="523" customFormat="1" ht="18">
      <c r="A10" s="519"/>
      <c r="B10" s="520" t="s">
        <v>326</v>
      </c>
      <c r="C10" s="521">
        <v>3174.795776165339</v>
      </c>
      <c r="D10" s="521">
        <v>753.2487298178858</v>
      </c>
      <c r="E10" s="521">
        <v>-2421.547046347453</v>
      </c>
      <c r="F10" s="599">
        <v>37.0948847541557</v>
      </c>
      <c r="G10" s="354"/>
      <c r="H10" s="354"/>
      <c r="I10" s="354"/>
      <c r="J10" s="354"/>
      <c r="K10" s="354"/>
      <c r="L10" s="354"/>
      <c r="M10" s="354"/>
      <c r="N10" s="354"/>
      <c r="O10" s="522"/>
      <c r="P10" s="522"/>
      <c r="Q10" s="522"/>
    </row>
    <row r="11" spans="1:17" s="511" customFormat="1" ht="17.25" customHeight="1">
      <c r="A11" s="512"/>
      <c r="B11" s="524" t="s">
        <v>327</v>
      </c>
      <c r="C11" s="525">
        <v>-869.2010006873624</v>
      </c>
      <c r="D11" s="525">
        <v>-463.44507754360075</v>
      </c>
      <c r="E11" s="525">
        <v>405.7559231437616</v>
      </c>
      <c r="F11" s="368">
        <v>-22.82306104321879</v>
      </c>
      <c r="G11" s="354"/>
      <c r="H11" s="354"/>
      <c r="I11" s="354"/>
      <c r="J11" s="354"/>
      <c r="K11" s="354"/>
      <c r="L11" s="354"/>
      <c r="M11" s="354"/>
      <c r="N11" s="354"/>
      <c r="O11" s="522"/>
      <c r="P11" s="522"/>
      <c r="Q11" s="522"/>
    </row>
    <row r="12" spans="1:17" s="511" customFormat="1" ht="15" customHeight="1">
      <c r="A12" s="512"/>
      <c r="B12" s="524" t="s">
        <v>328</v>
      </c>
      <c r="C12" s="525">
        <v>-1530.4927375047112</v>
      </c>
      <c r="D12" s="525">
        <v>-810.8111627065506</v>
      </c>
      <c r="E12" s="525">
        <v>719.6815747981606</v>
      </c>
      <c r="F12" s="353">
        <v>-39.92963472404957</v>
      </c>
      <c r="G12" s="354"/>
      <c r="H12" s="354"/>
      <c r="I12" s="354"/>
      <c r="J12" s="354"/>
      <c r="K12" s="354"/>
      <c r="L12" s="354"/>
      <c r="M12" s="354"/>
      <c r="N12" s="354"/>
      <c r="O12" s="522"/>
      <c r="P12" s="522"/>
      <c r="Q12" s="522"/>
    </row>
    <row r="13" spans="1:17" s="511" customFormat="1" ht="17.25" customHeight="1">
      <c r="A13" s="512"/>
      <c r="B13" s="524" t="s">
        <v>329</v>
      </c>
      <c r="C13" s="525">
        <v>7906.993907093032</v>
      </c>
      <c r="D13" s="525">
        <v>4769.446917302031</v>
      </c>
      <c r="E13" s="525">
        <v>-3137.5469897910016</v>
      </c>
      <c r="F13" s="353">
        <v>234.87870172865314</v>
      </c>
      <c r="G13" s="354"/>
      <c r="H13" s="354"/>
      <c r="I13" s="354"/>
      <c r="J13" s="354"/>
      <c r="K13" s="354"/>
      <c r="L13" s="354"/>
      <c r="M13" s="354"/>
      <c r="N13" s="354"/>
      <c r="O13" s="522"/>
      <c r="P13" s="522"/>
      <c r="Q13" s="522"/>
    </row>
    <row r="14" spans="1:17" s="511" customFormat="1" ht="18">
      <c r="A14" s="512"/>
      <c r="B14" s="524" t="s">
        <v>330</v>
      </c>
      <c r="C14" s="525">
        <v>-1691.4524196756543</v>
      </c>
      <c r="D14" s="525">
        <v>-2019.3584257982216</v>
      </c>
      <c r="E14" s="525">
        <v>-327.9060061225673</v>
      </c>
      <c r="F14" s="353">
        <v>-99.44639149996166</v>
      </c>
      <c r="G14" s="354"/>
      <c r="H14" s="354"/>
      <c r="I14" s="354"/>
      <c r="J14" s="354"/>
      <c r="K14" s="354"/>
      <c r="L14" s="354"/>
      <c r="M14" s="354"/>
      <c r="N14" s="354"/>
      <c r="O14" s="522"/>
      <c r="P14" s="522"/>
      <c r="Q14" s="522"/>
    </row>
    <row r="15" spans="1:17" s="511" customFormat="1" ht="18">
      <c r="A15" s="512"/>
      <c r="B15" s="524" t="s">
        <v>331</v>
      </c>
      <c r="C15" s="525">
        <v>-641.0519730599656</v>
      </c>
      <c r="D15" s="525">
        <v>-722.5835214357721</v>
      </c>
      <c r="E15" s="525">
        <v>-81.53154837580655</v>
      </c>
      <c r="F15" s="353">
        <v>-35.584729707267414</v>
      </c>
      <c r="G15" s="354"/>
      <c r="H15" s="354"/>
      <c r="I15" s="354"/>
      <c r="J15" s="354"/>
      <c r="K15" s="354"/>
      <c r="L15" s="354"/>
      <c r="M15" s="354"/>
      <c r="N15" s="354"/>
      <c r="O15" s="522"/>
      <c r="P15" s="522"/>
      <c r="Q15" s="522"/>
    </row>
    <row r="16" spans="1:17" s="511" customFormat="1" ht="18">
      <c r="A16" s="512"/>
      <c r="B16" s="524"/>
      <c r="C16" s="525"/>
      <c r="D16" s="525"/>
      <c r="E16" s="525"/>
      <c r="F16" s="599"/>
      <c r="G16" s="354"/>
      <c r="H16" s="354"/>
      <c r="I16" s="354"/>
      <c r="J16" s="354"/>
      <c r="K16" s="354"/>
      <c r="L16" s="354"/>
      <c r="M16" s="354"/>
      <c r="N16" s="354"/>
      <c r="O16" s="522"/>
      <c r="P16" s="522"/>
      <c r="Q16" s="522"/>
    </row>
    <row r="17" spans="1:17" s="511" customFormat="1" ht="18">
      <c r="A17" s="512"/>
      <c r="B17" s="520" t="s">
        <v>332</v>
      </c>
      <c r="C17" s="521">
        <v>788814.4872656565</v>
      </c>
      <c r="D17" s="521">
        <v>629763.6515022259</v>
      </c>
      <c r="E17" s="521">
        <v>-159050.83576343057</v>
      </c>
      <c r="F17" s="599">
        <v>31013.67337251186</v>
      </c>
      <c r="G17" s="354"/>
      <c r="H17" s="354"/>
      <c r="I17" s="354"/>
      <c r="J17" s="354"/>
      <c r="K17" s="354"/>
      <c r="L17" s="354"/>
      <c r="M17" s="354"/>
      <c r="N17" s="354"/>
      <c r="O17" s="522"/>
      <c r="P17" s="522"/>
      <c r="Q17" s="522"/>
    </row>
    <row r="18" spans="1:17" s="511" customFormat="1" ht="18">
      <c r="A18" s="512"/>
      <c r="B18" s="524" t="s">
        <v>327</v>
      </c>
      <c r="C18" s="525">
        <v>23271.377125</v>
      </c>
      <c r="D18" s="525">
        <v>16524.0075</v>
      </c>
      <c r="E18" s="525">
        <v>-6747.369624999999</v>
      </c>
      <c r="F18" s="353">
        <v>813.75</v>
      </c>
      <c r="G18" s="354"/>
      <c r="H18" s="354"/>
      <c r="I18" s="354"/>
      <c r="J18" s="354"/>
      <c r="K18" s="354"/>
      <c r="L18" s="354"/>
      <c r="M18" s="354"/>
      <c r="N18" s="354"/>
      <c r="O18" s="522"/>
      <c r="P18" s="522"/>
      <c r="Q18" s="522"/>
    </row>
    <row r="19" spans="1:17" s="523" customFormat="1" ht="18">
      <c r="A19" s="519"/>
      <c r="B19" s="524" t="s">
        <v>328</v>
      </c>
      <c r="C19" s="525">
        <v>56143.25</v>
      </c>
      <c r="D19" s="525">
        <v>50765</v>
      </c>
      <c r="E19" s="525">
        <v>-5378.25</v>
      </c>
      <c r="F19" s="353">
        <v>2500</v>
      </c>
      <c r="G19" s="354"/>
      <c r="H19" s="354"/>
      <c r="I19" s="354"/>
      <c r="J19" s="354"/>
      <c r="K19" s="354"/>
      <c r="L19" s="354"/>
      <c r="M19" s="354"/>
      <c r="N19" s="354"/>
      <c r="O19" s="522"/>
      <c r="P19" s="522"/>
      <c r="Q19" s="522"/>
    </row>
    <row r="20" spans="1:17" s="511" customFormat="1" ht="17.25" customHeight="1">
      <c r="A20" s="512"/>
      <c r="B20" s="524" t="s">
        <v>329</v>
      </c>
      <c r="C20" s="525">
        <v>328440.73437185853</v>
      </c>
      <c r="D20" s="525">
        <v>256312.02245333084</v>
      </c>
      <c r="E20" s="525">
        <v>-72128.7119185277</v>
      </c>
      <c r="F20" s="353">
        <v>12622.47722118245</v>
      </c>
      <c r="G20" s="354"/>
      <c r="H20" s="354"/>
      <c r="I20" s="354"/>
      <c r="J20" s="354"/>
      <c r="K20" s="354"/>
      <c r="L20" s="354"/>
      <c r="M20" s="354"/>
      <c r="N20" s="354"/>
      <c r="O20" s="522"/>
      <c r="P20" s="522"/>
      <c r="Q20" s="522"/>
    </row>
    <row r="21" spans="1:17" s="511" customFormat="1" ht="15" customHeight="1">
      <c r="A21" s="512"/>
      <c r="B21" s="524" t="s">
        <v>330</v>
      </c>
      <c r="C21" s="525">
        <v>259431.4226772004</v>
      </c>
      <c r="D21" s="525">
        <v>234147.87836994504</v>
      </c>
      <c r="E21" s="525">
        <v>-25283.54430725536</v>
      </c>
      <c r="F21" s="353">
        <v>11530.970076329411</v>
      </c>
      <c r="G21" s="354"/>
      <c r="H21" s="354"/>
      <c r="I21" s="354"/>
      <c r="J21" s="354"/>
      <c r="K21" s="354"/>
      <c r="L21" s="354"/>
      <c r="M21" s="354"/>
      <c r="N21" s="354"/>
      <c r="O21" s="522"/>
      <c r="P21" s="522"/>
      <c r="Q21" s="522"/>
    </row>
    <row r="22" spans="1:17" s="511" customFormat="1" ht="17.25" customHeight="1">
      <c r="A22" s="512"/>
      <c r="B22" s="524" t="s">
        <v>331</v>
      </c>
      <c r="C22" s="525">
        <v>121527.70309159749</v>
      </c>
      <c r="D22" s="525">
        <v>72014.74317895</v>
      </c>
      <c r="E22" s="525">
        <v>-49512.95991264749</v>
      </c>
      <c r="F22" s="353">
        <v>3546.4760749999996</v>
      </c>
      <c r="G22" s="354"/>
      <c r="H22" s="354"/>
      <c r="I22" s="354"/>
      <c r="J22" s="354"/>
      <c r="K22" s="354"/>
      <c r="L22" s="354"/>
      <c r="M22" s="354"/>
      <c r="N22" s="354"/>
      <c r="O22" s="522"/>
      <c r="P22" s="522"/>
      <c r="Q22" s="522"/>
    </row>
    <row r="23" spans="1:17" s="511" customFormat="1" ht="18">
      <c r="A23" s="512"/>
      <c r="C23" s="525"/>
      <c r="D23" s="525"/>
      <c r="E23" s="525"/>
      <c r="F23" s="599"/>
      <c r="G23" s="354"/>
      <c r="H23" s="354"/>
      <c r="I23" s="354"/>
      <c r="J23" s="354"/>
      <c r="K23" s="354"/>
      <c r="L23" s="354"/>
      <c r="M23" s="354"/>
      <c r="N23" s="354"/>
      <c r="O23" s="522"/>
      <c r="P23" s="522"/>
      <c r="Q23" s="522"/>
    </row>
    <row r="24" spans="1:21" s="511" customFormat="1" ht="18">
      <c r="A24" s="512"/>
      <c r="B24" s="527" t="s">
        <v>333</v>
      </c>
      <c r="C24" s="528"/>
      <c r="D24" s="528"/>
      <c r="E24" s="528"/>
      <c r="F24" s="599"/>
      <c r="G24" s="354"/>
      <c r="H24" s="354"/>
      <c r="I24" s="354"/>
      <c r="J24" s="354"/>
      <c r="K24" s="354"/>
      <c r="L24" s="354"/>
      <c r="M24" s="354"/>
      <c r="N24" s="354"/>
      <c r="O24" s="522"/>
      <c r="P24" s="522"/>
      <c r="Q24" s="522"/>
      <c r="R24" s="510"/>
      <c r="S24" s="510"/>
      <c r="T24" s="510"/>
      <c r="U24" s="510"/>
    </row>
    <row r="25" spans="1:21" s="523" customFormat="1" ht="18">
      <c r="A25" s="519"/>
      <c r="B25" s="521" t="str">
        <f>B10</f>
        <v>Mark to market (MXN million)</v>
      </c>
      <c r="C25" s="521">
        <v>2060.030244355676</v>
      </c>
      <c r="D25" s="521">
        <v>142.8746778774664</v>
      </c>
      <c r="E25" s="521">
        <v>-1917.1555664782097</v>
      </c>
      <c r="F25" s="599">
        <v>7.036081841695381</v>
      </c>
      <c r="G25" s="354"/>
      <c r="H25" s="354"/>
      <c r="I25" s="354"/>
      <c r="J25" s="354"/>
      <c r="K25" s="354"/>
      <c r="L25" s="354"/>
      <c r="M25" s="354"/>
      <c r="N25" s="354"/>
      <c r="O25" s="522"/>
      <c r="P25" s="522"/>
      <c r="Q25" s="522"/>
      <c r="R25" s="510"/>
      <c r="S25" s="510"/>
      <c r="T25" s="510"/>
      <c r="U25" s="510"/>
    </row>
    <row r="26" spans="1:21" s="511" customFormat="1" ht="17.25" customHeight="1">
      <c r="A26" s="512"/>
      <c r="B26" s="524" t="s">
        <v>334</v>
      </c>
      <c r="C26" s="525">
        <v>2060.030244355676</v>
      </c>
      <c r="D26" s="525">
        <v>142.8746778774664</v>
      </c>
      <c r="E26" s="525">
        <v>-1917.1555664782097</v>
      </c>
      <c r="F26" s="353">
        <v>7.036081841695381</v>
      </c>
      <c r="G26" s="354"/>
      <c r="H26" s="354"/>
      <c r="I26" s="354"/>
      <c r="J26" s="354"/>
      <c r="K26" s="354"/>
      <c r="L26" s="354"/>
      <c r="M26" s="354"/>
      <c r="N26" s="354"/>
      <c r="O26" s="522"/>
      <c r="P26" s="522"/>
      <c r="Q26" s="522"/>
      <c r="R26" s="510"/>
      <c r="S26" s="510"/>
      <c r="T26" s="510"/>
      <c r="U26" s="510"/>
    </row>
    <row r="27" spans="1:21" s="511" customFormat="1" ht="17.25" customHeight="1">
      <c r="A27" s="512"/>
      <c r="B27" s="524"/>
      <c r="C27" s="530"/>
      <c r="D27" s="530"/>
      <c r="E27" s="530"/>
      <c r="F27" s="599"/>
      <c r="G27" s="354"/>
      <c r="H27" s="354"/>
      <c r="I27" s="354"/>
      <c r="J27" s="354"/>
      <c r="K27" s="354"/>
      <c r="L27" s="354"/>
      <c r="M27" s="354"/>
      <c r="N27" s="354"/>
      <c r="O27" s="522"/>
      <c r="P27" s="522"/>
      <c r="Q27" s="522"/>
      <c r="R27" s="510"/>
      <c r="S27" s="510"/>
      <c r="T27" s="510"/>
      <c r="U27" s="510"/>
    </row>
    <row r="28" spans="1:21" s="511" customFormat="1" ht="17.25" customHeight="1">
      <c r="A28" s="512"/>
      <c r="B28" s="521" t="s">
        <v>335</v>
      </c>
      <c r="C28" s="529">
        <v>18.468</v>
      </c>
      <c r="D28" s="529">
        <v>19.36</v>
      </c>
      <c r="E28" s="529">
        <v>0.8919999999999995</v>
      </c>
      <c r="F28" s="545" t="s">
        <v>467</v>
      </c>
      <c r="G28" s="354"/>
      <c r="H28" s="354"/>
      <c r="I28" s="354"/>
      <c r="J28" s="354"/>
      <c r="K28" s="354"/>
      <c r="L28" s="354"/>
      <c r="M28" s="354"/>
      <c r="N28" s="354"/>
      <c r="O28" s="522"/>
      <c r="P28" s="522"/>
      <c r="Q28" s="522"/>
      <c r="R28" s="510"/>
      <c r="S28" s="510"/>
      <c r="T28" s="510"/>
      <c r="U28" s="510"/>
    </row>
    <row r="29" spans="1:21" s="511" customFormat="1" ht="17.25" customHeight="1">
      <c r="A29" s="512"/>
      <c r="B29" s="524" t="s">
        <v>334</v>
      </c>
      <c r="C29" s="530">
        <v>18.468</v>
      </c>
      <c r="D29" s="530">
        <v>19.36</v>
      </c>
      <c r="E29" s="530">
        <v>0.8919999999999995</v>
      </c>
      <c r="F29" s="368" t="s">
        <v>467</v>
      </c>
      <c r="G29" s="354"/>
      <c r="H29" s="354"/>
      <c r="I29" s="354"/>
      <c r="J29" s="354"/>
      <c r="K29" s="354"/>
      <c r="L29" s="354"/>
      <c r="M29" s="354"/>
      <c r="N29" s="354"/>
      <c r="O29" s="522"/>
      <c r="P29" s="522"/>
      <c r="Q29" s="522"/>
      <c r="R29" s="510"/>
      <c r="S29" s="510"/>
      <c r="T29" s="510"/>
      <c r="U29" s="510"/>
    </row>
    <row r="30" spans="1:21" s="511" customFormat="1" ht="17.25" customHeight="1">
      <c r="A30" s="512"/>
      <c r="B30" s="524"/>
      <c r="C30" s="530"/>
      <c r="D30" s="530"/>
      <c r="E30" s="530"/>
      <c r="F30" s="599"/>
      <c r="G30" s="354"/>
      <c r="H30" s="354"/>
      <c r="I30" s="354"/>
      <c r="J30" s="354"/>
      <c r="K30" s="354"/>
      <c r="L30" s="354"/>
      <c r="M30" s="354"/>
      <c r="N30" s="354"/>
      <c r="O30" s="522"/>
      <c r="P30" s="522"/>
      <c r="Q30" s="522"/>
      <c r="R30" s="510"/>
      <c r="S30" s="510"/>
      <c r="T30" s="510"/>
      <c r="U30" s="510"/>
    </row>
    <row r="31" spans="1:20" s="523" customFormat="1" ht="18" hidden="1">
      <c r="A31" s="519"/>
      <c r="B31" s="527" t="s">
        <v>336</v>
      </c>
      <c r="C31" s="529"/>
      <c r="D31" s="529"/>
      <c r="E31" s="529"/>
      <c r="F31" s="599"/>
      <c r="G31" s="354"/>
      <c r="H31" s="354"/>
      <c r="I31" s="354"/>
      <c r="J31" s="354"/>
      <c r="K31" s="354"/>
      <c r="L31" s="354"/>
      <c r="M31" s="354"/>
      <c r="N31" s="354"/>
      <c r="O31" s="522"/>
      <c r="P31" s="522"/>
      <c r="Q31" s="522"/>
      <c r="R31" s="510"/>
      <c r="S31" s="510"/>
      <c r="T31" s="510"/>
    </row>
    <row r="32" spans="1:20" s="511" customFormat="1" ht="15" customHeight="1" hidden="1">
      <c r="A32" s="512"/>
      <c r="B32" s="521" t="str">
        <f>B10</f>
        <v>Mark to market (MXN million)</v>
      </c>
      <c r="C32" s="529">
        <v>0</v>
      </c>
      <c r="D32" s="529">
        <v>0</v>
      </c>
      <c r="E32" s="529">
        <v>0</v>
      </c>
      <c r="F32" s="545">
        <v>0</v>
      </c>
      <c r="G32" s="354"/>
      <c r="H32" s="354"/>
      <c r="I32" s="354"/>
      <c r="J32" s="354"/>
      <c r="K32" s="354"/>
      <c r="L32" s="354"/>
      <c r="M32" s="354"/>
      <c r="N32" s="354"/>
      <c r="O32" s="522"/>
      <c r="P32" s="522"/>
      <c r="Q32" s="522"/>
      <c r="R32" s="510"/>
      <c r="S32" s="510"/>
      <c r="T32" s="510"/>
    </row>
    <row r="33" spans="1:20" s="511" customFormat="1" ht="17.25" customHeight="1" hidden="1">
      <c r="A33" s="512"/>
      <c r="B33" s="524" t="s">
        <v>337</v>
      </c>
      <c r="C33" s="530">
        <v>0</v>
      </c>
      <c r="D33" s="530">
        <v>0</v>
      </c>
      <c r="E33" s="530">
        <v>0</v>
      </c>
      <c r="F33" s="368">
        <v>0</v>
      </c>
      <c r="G33" s="354"/>
      <c r="H33" s="354"/>
      <c r="I33" s="354"/>
      <c r="J33" s="354"/>
      <c r="K33" s="354"/>
      <c r="L33" s="354"/>
      <c r="M33" s="354"/>
      <c r="N33" s="354"/>
      <c r="O33" s="522"/>
      <c r="P33" s="522"/>
      <c r="Q33" s="522"/>
      <c r="R33" s="510"/>
      <c r="S33" s="510"/>
      <c r="T33" s="510"/>
    </row>
    <row r="34" spans="1:20" s="511" customFormat="1" ht="17.25" customHeight="1" hidden="1">
      <c r="A34" s="512"/>
      <c r="B34" s="524" t="s">
        <v>338</v>
      </c>
      <c r="C34" s="530">
        <v>0</v>
      </c>
      <c r="D34" s="530">
        <v>0</v>
      </c>
      <c r="E34" s="530">
        <v>0</v>
      </c>
      <c r="F34" s="368">
        <v>0</v>
      </c>
      <c r="G34" s="354"/>
      <c r="H34" s="354"/>
      <c r="I34" s="354"/>
      <c r="J34" s="354"/>
      <c r="K34" s="354"/>
      <c r="L34" s="354"/>
      <c r="M34" s="354"/>
      <c r="N34" s="354"/>
      <c r="O34" s="522"/>
      <c r="P34" s="522"/>
      <c r="Q34" s="522"/>
      <c r="R34" s="510"/>
      <c r="S34" s="510"/>
      <c r="T34" s="510"/>
    </row>
    <row r="35" spans="1:20" s="511" customFormat="1" ht="18" hidden="1">
      <c r="A35" s="512"/>
      <c r="B35" s="524" t="s">
        <v>339</v>
      </c>
      <c r="C35" s="530">
        <v>0</v>
      </c>
      <c r="D35" s="530">
        <v>0</v>
      </c>
      <c r="E35" s="530">
        <v>0</v>
      </c>
      <c r="F35" s="368">
        <v>0</v>
      </c>
      <c r="G35" s="354"/>
      <c r="H35" s="354"/>
      <c r="I35" s="354"/>
      <c r="J35" s="354"/>
      <c r="K35" s="354"/>
      <c r="L35" s="354"/>
      <c r="M35" s="354"/>
      <c r="N35" s="354"/>
      <c r="O35" s="522"/>
      <c r="P35" s="522"/>
      <c r="Q35" s="522"/>
      <c r="R35" s="510"/>
      <c r="S35" s="510"/>
      <c r="T35" s="510"/>
    </row>
    <row r="36" spans="1:17" s="511" customFormat="1" ht="18" hidden="1">
      <c r="A36" s="512"/>
      <c r="B36" s="524" t="s">
        <v>340</v>
      </c>
      <c r="C36" s="530">
        <v>0</v>
      </c>
      <c r="D36" s="530">
        <v>0</v>
      </c>
      <c r="E36" s="530">
        <v>0</v>
      </c>
      <c r="F36" s="368">
        <v>0</v>
      </c>
      <c r="G36" s="354"/>
      <c r="H36" s="354"/>
      <c r="I36" s="354"/>
      <c r="J36" s="354"/>
      <c r="K36" s="354"/>
      <c r="L36" s="354"/>
      <c r="M36" s="354"/>
      <c r="N36" s="354"/>
      <c r="O36" s="522"/>
      <c r="P36" s="522"/>
      <c r="Q36" s="522"/>
    </row>
    <row r="37" spans="1:17" s="523" customFormat="1" ht="18" hidden="1">
      <c r="A37" s="519"/>
      <c r="B37" s="521" t="s">
        <v>341</v>
      </c>
      <c r="C37" s="529"/>
      <c r="D37" s="529"/>
      <c r="E37" s="529"/>
      <c r="F37" s="545"/>
      <c r="G37" s="354"/>
      <c r="H37" s="354"/>
      <c r="I37" s="354"/>
      <c r="J37" s="354"/>
      <c r="K37" s="354"/>
      <c r="L37" s="354"/>
      <c r="M37" s="354"/>
      <c r="N37" s="354"/>
      <c r="O37" s="522"/>
      <c r="P37" s="522"/>
      <c r="Q37" s="522"/>
    </row>
    <row r="38" spans="1:17" s="523" customFormat="1" ht="18" hidden="1">
      <c r="A38" s="519"/>
      <c r="B38" s="524" t="str">
        <f>B33</f>
        <v>Long swaps</v>
      </c>
      <c r="C38" s="530">
        <v>0</v>
      </c>
      <c r="D38" s="530">
        <v>0</v>
      </c>
      <c r="E38" s="530">
        <v>0</v>
      </c>
      <c r="F38" s="368" t="s">
        <v>467</v>
      </c>
      <c r="G38" s="354"/>
      <c r="H38" s="354"/>
      <c r="I38" s="354"/>
      <c r="J38" s="354"/>
      <c r="K38" s="354"/>
      <c r="L38" s="354"/>
      <c r="M38" s="354"/>
      <c r="N38" s="354"/>
      <c r="O38" s="522"/>
      <c r="P38" s="522"/>
      <c r="Q38" s="522"/>
    </row>
    <row r="39" spans="1:17" s="511" customFormat="1" ht="18" hidden="1">
      <c r="A39" s="512"/>
      <c r="B39" s="524" t="str">
        <f>B34</f>
        <v>Short swaps</v>
      </c>
      <c r="C39" s="530">
        <v>0</v>
      </c>
      <c r="D39" s="530">
        <v>0</v>
      </c>
      <c r="E39" s="530">
        <v>0</v>
      </c>
      <c r="F39" s="368" t="s">
        <v>467</v>
      </c>
      <c r="G39" s="354"/>
      <c r="H39" s="354"/>
      <c r="I39" s="354"/>
      <c r="J39" s="354"/>
      <c r="K39" s="354"/>
      <c r="L39" s="354"/>
      <c r="M39" s="354"/>
      <c r="N39" s="354"/>
      <c r="O39" s="522"/>
      <c r="P39" s="522"/>
      <c r="Q39" s="522"/>
    </row>
    <row r="40" spans="1:17" s="511" customFormat="1" ht="18" hidden="1">
      <c r="A40" s="512"/>
      <c r="B40" s="524" t="str">
        <f>B35</f>
        <v>Long options</v>
      </c>
      <c r="C40" s="530">
        <v>0</v>
      </c>
      <c r="D40" s="530">
        <v>0</v>
      </c>
      <c r="E40" s="530">
        <v>0</v>
      </c>
      <c r="F40" s="368" t="s">
        <v>467</v>
      </c>
      <c r="G40" s="354"/>
      <c r="H40" s="354"/>
      <c r="I40" s="354"/>
      <c r="J40" s="354"/>
      <c r="K40" s="354"/>
      <c r="L40" s="354"/>
      <c r="M40" s="354"/>
      <c r="N40" s="354"/>
      <c r="O40" s="522"/>
      <c r="P40" s="522"/>
      <c r="Q40" s="522"/>
    </row>
    <row r="41" spans="1:17" s="510" customFormat="1" ht="18" hidden="1">
      <c r="A41" s="509"/>
      <c r="B41" s="524" t="str">
        <f>B36</f>
        <v>Short options</v>
      </c>
      <c r="C41" s="530">
        <v>0</v>
      </c>
      <c r="D41" s="530">
        <v>0</v>
      </c>
      <c r="E41" s="530">
        <v>0</v>
      </c>
      <c r="F41" s="368" t="s">
        <v>467</v>
      </c>
      <c r="G41" s="354"/>
      <c r="H41" s="354"/>
      <c r="I41" s="354"/>
      <c r="J41" s="354"/>
      <c r="K41" s="354"/>
      <c r="L41" s="354"/>
      <c r="M41" s="354"/>
      <c r="N41" s="354"/>
      <c r="O41" s="522"/>
      <c r="P41" s="522"/>
      <c r="Q41" s="522"/>
    </row>
    <row r="42" spans="1:17" s="510" customFormat="1" ht="18" hidden="1">
      <c r="A42" s="509"/>
      <c r="B42" s="515"/>
      <c r="C42" s="532"/>
      <c r="D42" s="532"/>
      <c r="E42" s="532"/>
      <c r="F42" s="599"/>
      <c r="G42" s="354"/>
      <c r="H42" s="354"/>
      <c r="I42" s="354"/>
      <c r="J42" s="354"/>
      <c r="K42" s="354"/>
      <c r="L42" s="354"/>
      <c r="M42" s="354"/>
      <c r="N42" s="354"/>
      <c r="O42" s="522"/>
      <c r="P42" s="522"/>
      <c r="Q42" s="522"/>
    </row>
    <row r="43" spans="1:17" s="510" customFormat="1" ht="18" hidden="1">
      <c r="A43" s="509"/>
      <c r="B43" s="523" t="s">
        <v>342</v>
      </c>
      <c r="C43" s="526">
        <v>0</v>
      </c>
      <c r="D43" s="526">
        <v>0</v>
      </c>
      <c r="E43" s="521">
        <v>0</v>
      </c>
      <c r="F43" s="599" t="s">
        <v>467</v>
      </c>
      <c r="G43" s="354"/>
      <c r="H43" s="354"/>
      <c r="I43" s="354"/>
      <c r="J43" s="354"/>
      <c r="K43" s="354"/>
      <c r="L43" s="354"/>
      <c r="M43" s="354"/>
      <c r="N43" s="354"/>
      <c r="O43" s="522"/>
      <c r="P43" s="522"/>
      <c r="Q43" s="522"/>
    </row>
    <row r="44" spans="1:17" s="510" customFormat="1" ht="18" hidden="1">
      <c r="A44" s="509"/>
      <c r="B44" s="533" t="s">
        <v>326</v>
      </c>
      <c r="C44" s="525">
        <v>0</v>
      </c>
      <c r="D44" s="525">
        <v>0</v>
      </c>
      <c r="E44" s="525">
        <v>0</v>
      </c>
      <c r="F44" s="599" t="s">
        <v>467</v>
      </c>
      <c r="G44" s="354"/>
      <c r="H44" s="354"/>
      <c r="I44" s="354"/>
      <c r="J44" s="354"/>
      <c r="K44" s="354"/>
      <c r="L44" s="354"/>
      <c r="M44" s="354"/>
      <c r="N44" s="354"/>
      <c r="O44" s="522"/>
      <c r="P44" s="522"/>
      <c r="Q44" s="522"/>
    </row>
    <row r="45" spans="2:17" ht="18" hidden="1">
      <c r="B45" s="535" t="s">
        <v>337</v>
      </c>
      <c r="C45" s="526">
        <v>0</v>
      </c>
      <c r="D45" s="526">
        <v>0</v>
      </c>
      <c r="E45" s="521">
        <v>0</v>
      </c>
      <c r="F45" s="599">
        <v>0</v>
      </c>
      <c r="G45" s="354"/>
      <c r="H45" s="354"/>
      <c r="I45" s="354"/>
      <c r="J45" s="354"/>
      <c r="K45" s="354"/>
      <c r="L45" s="354"/>
      <c r="M45" s="354"/>
      <c r="N45" s="354"/>
      <c r="O45" s="522"/>
      <c r="P45" s="522"/>
      <c r="Q45" s="522"/>
    </row>
    <row r="46" spans="2:17" ht="18" hidden="1">
      <c r="B46" s="533" t="s">
        <v>343</v>
      </c>
      <c r="C46" s="525">
        <v>0</v>
      </c>
      <c r="D46" s="525">
        <v>0</v>
      </c>
      <c r="E46" s="525">
        <v>0</v>
      </c>
      <c r="F46" s="599">
        <v>0</v>
      </c>
      <c r="G46" s="354"/>
      <c r="H46" s="354"/>
      <c r="I46" s="354"/>
      <c r="J46" s="354"/>
      <c r="K46" s="354"/>
      <c r="L46" s="354"/>
      <c r="M46" s="354"/>
      <c r="N46" s="354"/>
      <c r="O46" s="522"/>
      <c r="P46" s="522"/>
      <c r="Q46" s="522"/>
    </row>
    <row r="47" spans="2:17" ht="18" hidden="1">
      <c r="B47" s="535" t="s">
        <v>337</v>
      </c>
      <c r="C47" s="532"/>
      <c r="D47" s="536"/>
      <c r="E47" s="537"/>
      <c r="F47" s="599"/>
      <c r="G47" s="354"/>
      <c r="H47" s="354"/>
      <c r="I47" s="354"/>
      <c r="J47" s="354"/>
      <c r="K47" s="354"/>
      <c r="L47" s="354"/>
      <c r="M47" s="354"/>
      <c r="N47" s="354"/>
      <c r="O47" s="522"/>
      <c r="P47" s="522"/>
      <c r="Q47" s="522"/>
    </row>
    <row r="48" spans="2:17" ht="18" hidden="1">
      <c r="B48" s="510"/>
      <c r="C48" s="538"/>
      <c r="D48" s="539"/>
      <c r="E48" s="537"/>
      <c r="F48" s="599"/>
      <c r="G48" s="354"/>
      <c r="H48" s="354"/>
      <c r="I48" s="354"/>
      <c r="J48" s="354"/>
      <c r="K48" s="354"/>
      <c r="L48" s="354"/>
      <c r="M48" s="354"/>
      <c r="N48" s="354"/>
      <c r="O48" s="522"/>
      <c r="P48" s="522"/>
      <c r="Q48" s="522"/>
    </row>
    <row r="49" spans="2:17" ht="18" hidden="1">
      <c r="B49" s="527" t="s">
        <v>344</v>
      </c>
      <c r="C49" s="540">
        <v>0</v>
      </c>
      <c r="D49" s="540">
        <v>0</v>
      </c>
      <c r="E49" s="529">
        <v>0</v>
      </c>
      <c r="F49" s="599">
        <v>0</v>
      </c>
      <c r="G49" s="354"/>
      <c r="H49" s="354"/>
      <c r="I49" s="354"/>
      <c r="J49" s="354"/>
      <c r="K49" s="354"/>
      <c r="L49" s="354"/>
      <c r="M49" s="354"/>
      <c r="N49" s="354"/>
      <c r="O49" s="522"/>
      <c r="P49" s="522"/>
      <c r="Q49" s="522"/>
    </row>
    <row r="50" spans="2:17" ht="18" hidden="1">
      <c r="B50" s="533" t="s">
        <v>326</v>
      </c>
      <c r="C50" s="541">
        <v>0</v>
      </c>
      <c r="D50" s="541">
        <v>0</v>
      </c>
      <c r="E50" s="541">
        <v>0</v>
      </c>
      <c r="F50" s="599">
        <v>0</v>
      </c>
      <c r="G50" s="354"/>
      <c r="H50" s="354"/>
      <c r="I50" s="354"/>
      <c r="J50" s="354"/>
      <c r="K50" s="354"/>
      <c r="L50" s="354"/>
      <c r="M50" s="354"/>
      <c r="N50" s="354"/>
      <c r="O50" s="522"/>
      <c r="P50" s="522"/>
      <c r="Q50" s="522"/>
    </row>
    <row r="51" spans="2:17" ht="18" hidden="1">
      <c r="B51" s="535" t="s">
        <v>345</v>
      </c>
      <c r="C51" s="541">
        <v>0</v>
      </c>
      <c r="D51" s="541">
        <v>0</v>
      </c>
      <c r="E51" s="541">
        <v>0</v>
      </c>
      <c r="F51" s="599">
        <v>0</v>
      </c>
      <c r="G51" s="354"/>
      <c r="H51" s="354"/>
      <c r="I51" s="354"/>
      <c r="J51" s="354"/>
      <c r="K51" s="354"/>
      <c r="L51" s="354"/>
      <c r="M51" s="354"/>
      <c r="N51" s="354"/>
      <c r="O51" s="522"/>
      <c r="P51" s="522"/>
      <c r="Q51" s="522"/>
    </row>
    <row r="52" spans="2:17" ht="18" hidden="1">
      <c r="B52" s="533" t="s">
        <v>335</v>
      </c>
      <c r="C52" s="540">
        <v>-426.69123318344</v>
      </c>
      <c r="D52" s="540">
        <v>-278.873</v>
      </c>
      <c r="E52" s="529">
        <v>147.81823318344</v>
      </c>
      <c r="F52" s="599">
        <v>-13.733527036343936</v>
      </c>
      <c r="G52" s="354"/>
      <c r="H52" s="354"/>
      <c r="I52" s="354"/>
      <c r="J52" s="354"/>
      <c r="K52" s="354"/>
      <c r="L52" s="354"/>
      <c r="M52" s="354"/>
      <c r="N52" s="354"/>
      <c r="O52" s="522"/>
      <c r="P52" s="522"/>
      <c r="Q52" s="522"/>
    </row>
    <row r="53" spans="2:17" ht="18" hidden="1">
      <c r="B53" s="535" t="s">
        <v>345</v>
      </c>
      <c r="C53" s="541">
        <v>-661.29007019544</v>
      </c>
      <c r="D53" s="541">
        <v>-35.638</v>
      </c>
      <c r="E53" s="541">
        <v>625.6520701954399</v>
      </c>
      <c r="F53" s="599">
        <v>-1.755047769132276</v>
      </c>
      <c r="G53" s="354"/>
      <c r="H53" s="354"/>
      <c r="I53" s="354"/>
      <c r="J53" s="354"/>
      <c r="K53" s="354"/>
      <c r="L53" s="354"/>
      <c r="M53" s="354"/>
      <c r="N53" s="354"/>
      <c r="O53" s="522"/>
      <c r="P53" s="522"/>
      <c r="Q53" s="522"/>
    </row>
    <row r="54" spans="3:14" ht="18" hidden="1">
      <c r="C54" s="532"/>
      <c r="D54" s="537"/>
      <c r="E54" s="537"/>
      <c r="F54" s="599"/>
      <c r="G54" s="354"/>
      <c r="H54" s="354"/>
      <c r="I54" s="354"/>
      <c r="J54" s="354"/>
      <c r="K54" s="354"/>
      <c r="L54" s="354"/>
      <c r="M54" s="354"/>
      <c r="N54" s="354"/>
    </row>
    <row r="55" spans="2:14" ht="54">
      <c r="B55" s="542" t="s">
        <v>346</v>
      </c>
      <c r="C55" s="529"/>
      <c r="D55" s="529"/>
      <c r="E55" s="529"/>
      <c r="F55" s="545"/>
      <c r="G55" s="354"/>
      <c r="H55" s="354"/>
      <c r="I55" s="354"/>
      <c r="J55" s="354"/>
      <c r="K55" s="354"/>
      <c r="L55" s="354"/>
      <c r="M55" s="354"/>
      <c r="N55" s="354"/>
    </row>
    <row r="56" spans="2:14" ht="18">
      <c r="B56" s="543" t="str">
        <f>B32</f>
        <v>Mark to market (MXN million)</v>
      </c>
      <c r="C56" s="529">
        <v>-426.69123318344</v>
      </c>
      <c r="D56" s="529">
        <v>-278.873</v>
      </c>
      <c r="E56" s="529">
        <v>147.81823318344</v>
      </c>
      <c r="F56" s="545">
        <v>-13.733527036343936</v>
      </c>
      <c r="G56" s="354"/>
      <c r="H56" s="354"/>
      <c r="I56" s="354"/>
      <c r="J56" s="354"/>
      <c r="K56" s="354"/>
      <c r="L56" s="354"/>
      <c r="M56" s="354"/>
      <c r="N56" s="354"/>
    </row>
    <row r="57" spans="2:14" ht="18">
      <c r="B57" s="524" t="s">
        <v>345</v>
      </c>
      <c r="C57" s="530">
        <v>-661.29007019544</v>
      </c>
      <c r="D57" s="530">
        <v>-35.638</v>
      </c>
      <c r="E57" s="530">
        <v>625.6520701954399</v>
      </c>
      <c r="F57" s="368">
        <v>-1.755047769132276</v>
      </c>
      <c r="G57" s="354"/>
      <c r="H57" s="354"/>
      <c r="I57" s="354"/>
      <c r="J57" s="354"/>
      <c r="K57" s="354"/>
      <c r="L57" s="354"/>
      <c r="M57" s="354"/>
      <c r="N57" s="354"/>
    </row>
    <row r="58" spans="2:14" ht="18">
      <c r="B58" s="524" t="s">
        <v>347</v>
      </c>
      <c r="C58" s="530">
        <v>234.598837012</v>
      </c>
      <c r="D58" s="530">
        <v>-243.235</v>
      </c>
      <c r="E58" s="530">
        <v>-477.833837012</v>
      </c>
      <c r="F58" s="368">
        <v>-11.978479267211661</v>
      </c>
      <c r="G58" s="354"/>
      <c r="H58" s="354"/>
      <c r="I58" s="354"/>
      <c r="J58" s="354"/>
      <c r="K58" s="354"/>
      <c r="L58" s="354"/>
      <c r="M58" s="354"/>
      <c r="N58" s="354"/>
    </row>
    <row r="59" spans="2:14" ht="18">
      <c r="B59" s="520" t="s">
        <v>348</v>
      </c>
      <c r="C59" s="529">
        <v>-4.704</v>
      </c>
      <c r="D59" s="529">
        <v>-1.9650000000000003</v>
      </c>
      <c r="E59" s="529">
        <v>2.7389999999999994</v>
      </c>
      <c r="F59" s="545" t="s">
        <v>467</v>
      </c>
      <c r="G59" s="354"/>
      <c r="H59" s="354"/>
      <c r="I59" s="354"/>
      <c r="J59" s="354"/>
      <c r="K59" s="354"/>
      <c r="L59" s="354"/>
      <c r="M59" s="354"/>
      <c r="N59" s="354"/>
    </row>
    <row r="60" spans="2:14" ht="18">
      <c r="B60" s="524" t="str">
        <f>B57</f>
        <v>Stock market futures</v>
      </c>
      <c r="C60" s="530">
        <v>-4.072</v>
      </c>
      <c r="D60" s="530">
        <v>-0.31500000000000006</v>
      </c>
      <c r="E60" s="530">
        <v>3.757</v>
      </c>
      <c r="F60" s="368" t="s">
        <v>467</v>
      </c>
      <c r="G60" s="354"/>
      <c r="H60" s="354"/>
      <c r="I60" s="354"/>
      <c r="J60" s="354"/>
      <c r="K60" s="354"/>
      <c r="L60" s="354"/>
      <c r="M60" s="354"/>
      <c r="N60" s="354"/>
    </row>
    <row r="61" spans="2:14" ht="18">
      <c r="B61" s="524" t="str">
        <f>B60</f>
        <v>Stock market futures</v>
      </c>
      <c r="C61" s="530">
        <v>-0.6319999999999999</v>
      </c>
      <c r="D61" s="530">
        <v>-1.6500000000000001</v>
      </c>
      <c r="E61" s="530">
        <v>-1.0180000000000002</v>
      </c>
      <c r="F61" s="368" t="s">
        <v>467</v>
      </c>
      <c r="G61" s="354"/>
      <c r="H61" s="354"/>
      <c r="I61" s="354"/>
      <c r="J61" s="354"/>
      <c r="K61" s="354"/>
      <c r="L61" s="354"/>
      <c r="M61" s="354"/>
      <c r="N61" s="354"/>
    </row>
    <row r="62" spans="7:14" ht="18">
      <c r="G62" s="354"/>
      <c r="H62" s="354"/>
      <c r="I62" s="354"/>
      <c r="J62" s="354"/>
      <c r="K62" s="354"/>
      <c r="L62" s="354"/>
      <c r="M62" s="354"/>
      <c r="N62" s="354"/>
    </row>
    <row r="63" spans="2:14" ht="18">
      <c r="B63" s="527" t="s">
        <v>349</v>
      </c>
      <c r="G63" s="354"/>
      <c r="H63" s="354"/>
      <c r="I63" s="354"/>
      <c r="J63" s="354"/>
      <c r="K63" s="354"/>
      <c r="L63" s="354"/>
      <c r="M63" s="354"/>
      <c r="N63" s="354"/>
    </row>
    <row r="64" spans="2:14" ht="18">
      <c r="B64" s="520" t="str">
        <f>B10</f>
        <v>Mark to market (MXN million)</v>
      </c>
      <c r="C64" s="544"/>
      <c r="D64" s="544"/>
      <c r="E64" s="544"/>
      <c r="F64" s="544"/>
      <c r="G64" s="354"/>
      <c r="H64" s="354"/>
      <c r="I64" s="354"/>
      <c r="J64" s="354"/>
      <c r="K64" s="354"/>
      <c r="L64" s="354"/>
      <c r="M64" s="354"/>
      <c r="N64" s="354"/>
    </row>
    <row r="65" spans="2:14" ht="18">
      <c r="B65" s="524" t="s">
        <v>350</v>
      </c>
      <c r="C65" s="530">
        <v>-16.1316423380745</v>
      </c>
      <c r="D65" s="530">
        <v>-4.4416945592178</v>
      </c>
      <c r="E65" s="530">
        <v>11.689947778856698</v>
      </c>
      <c r="F65" s="368">
        <v>-0.21873803600993794</v>
      </c>
      <c r="G65" s="354"/>
      <c r="H65" s="354"/>
      <c r="I65" s="354"/>
      <c r="J65" s="354"/>
      <c r="K65" s="354"/>
      <c r="L65" s="354"/>
      <c r="M65" s="354"/>
      <c r="N65" s="354"/>
    </row>
    <row r="66" spans="2:14" ht="18" hidden="1">
      <c r="B66" s="524" t="s">
        <v>351</v>
      </c>
      <c r="C66" s="531"/>
      <c r="D66" s="531"/>
      <c r="E66" s="525"/>
      <c r="F66" s="531"/>
      <c r="G66" s="354"/>
      <c r="H66" s="354"/>
      <c r="I66" s="354"/>
      <c r="J66" s="354"/>
      <c r="K66" s="354"/>
      <c r="L66" s="354"/>
      <c r="M66" s="354"/>
      <c r="N66" s="354"/>
    </row>
    <row r="67" spans="2:14" ht="18" hidden="1">
      <c r="B67" s="524" t="s">
        <v>352</v>
      </c>
      <c r="C67" s="530">
        <v>0</v>
      </c>
      <c r="D67" s="530">
        <v>0</v>
      </c>
      <c r="E67" s="530">
        <v>0</v>
      </c>
      <c r="F67" s="368">
        <v>0</v>
      </c>
      <c r="G67" s="354"/>
      <c r="H67" s="354"/>
      <c r="I67" s="354"/>
      <c r="J67" s="354"/>
      <c r="K67" s="354"/>
      <c r="L67" s="354"/>
      <c r="M67" s="354"/>
      <c r="N67" s="354"/>
    </row>
    <row r="68" spans="2:14" ht="18">
      <c r="B68" s="520" t="str">
        <f>B17</f>
        <v>Face value (MXN million)</v>
      </c>
      <c r="C68" s="544"/>
      <c r="D68" s="544"/>
      <c r="E68" s="544"/>
      <c r="F68" s="544"/>
      <c r="G68" s="354"/>
      <c r="H68" s="354"/>
      <c r="I68" s="354"/>
      <c r="J68" s="354"/>
      <c r="K68" s="354"/>
      <c r="L68" s="354"/>
      <c r="M68" s="354"/>
      <c r="N68" s="354"/>
    </row>
    <row r="69" spans="2:14" ht="18">
      <c r="B69" s="524" t="str">
        <f>B65</f>
        <v>Interest rate swaps OTC markets</v>
      </c>
      <c r="C69" s="530">
        <v>637.8</v>
      </c>
      <c r="D69" s="530">
        <v>263.14300956372006</v>
      </c>
      <c r="E69" s="530">
        <v>-374.6569904362799</v>
      </c>
      <c r="F69" s="368">
        <v>12.958879620000003</v>
      </c>
      <c r="G69" s="354"/>
      <c r="H69" s="354"/>
      <c r="I69" s="354"/>
      <c r="J69" s="354"/>
      <c r="K69" s="354"/>
      <c r="L69" s="354"/>
      <c r="M69" s="354"/>
      <c r="N69" s="354"/>
    </row>
    <row r="70" spans="3:14" ht="18">
      <c r="C70" s="531"/>
      <c r="D70" s="531"/>
      <c r="E70" s="525"/>
      <c r="F70" s="531"/>
      <c r="G70" s="354"/>
      <c r="H70" s="354"/>
      <c r="I70" s="354"/>
      <c r="J70" s="354"/>
      <c r="K70" s="354"/>
      <c r="L70" s="354"/>
      <c r="M70" s="354"/>
      <c r="N70" s="354"/>
    </row>
    <row r="71" spans="2:6" ht="52.5" customHeight="1">
      <c r="B71" s="804" t="s">
        <v>453</v>
      </c>
      <c r="C71" s="804"/>
      <c r="D71" s="804"/>
      <c r="E71" s="804"/>
      <c r="F71" s="804"/>
    </row>
  </sheetData>
  <sheetProtection/>
  <mergeCells count="4">
    <mergeCell ref="B3:F3"/>
    <mergeCell ref="C8:D8"/>
    <mergeCell ref="B71:F71"/>
    <mergeCell ref="B4:F4"/>
  </mergeCells>
  <hyperlinks>
    <hyperlink ref="A1" location="Index!A1" display="Index"/>
  </hyperlinks>
  <printOptions/>
  <pageMargins left="0.75" right="0.75" top="1" bottom="1" header="0.5" footer="0.5"/>
  <pageSetup fitToHeight="1" fitToWidth="1" horizontalDpi="600" verticalDpi="600" orientation="portrait" paperSize="9" scale="62" r:id="rId1"/>
</worksheet>
</file>

<file path=xl/worksheets/sheet31.xml><?xml version="1.0" encoding="utf-8"?>
<worksheet xmlns="http://schemas.openxmlformats.org/spreadsheetml/2006/main" xmlns:r="http://schemas.openxmlformats.org/officeDocument/2006/relationships">
  <sheetPr>
    <pageSetUpPr fitToPage="1"/>
  </sheetPr>
  <dimension ref="A1:Q97"/>
  <sheetViews>
    <sheetView showGridLines="0" tabSelected="1" zoomScale="85" zoomScaleNormal="85" zoomScalePageLayoutView="0" workbookViewId="0" topLeftCell="A51">
      <selection activeCell="B6" sqref="B6:G67"/>
    </sheetView>
  </sheetViews>
  <sheetFormatPr defaultColWidth="9.140625" defaultRowHeight="12.75"/>
  <cols>
    <col min="1" max="1" width="8.7109375" style="80" customWidth="1"/>
    <col min="2" max="2" width="67.421875" style="80" customWidth="1"/>
    <col min="3" max="3" width="20.28125" style="80" customWidth="1"/>
    <col min="4" max="4" width="17.57421875" style="80" customWidth="1"/>
    <col min="5" max="5" width="18.421875" style="80" customWidth="1"/>
    <col min="6" max="6" width="14.421875" style="80" bestFit="1" customWidth="1"/>
    <col min="7" max="7" width="16.28125" style="80" bestFit="1" customWidth="1"/>
    <col min="8" max="8" width="18.140625" style="0" bestFit="1" customWidth="1"/>
    <col min="9" max="9" width="9.140625" style="0" customWidth="1"/>
    <col min="10" max="10" width="9.00390625" style="0" customWidth="1"/>
    <col min="11" max="11" width="11.57421875" style="0" bestFit="1" customWidth="1"/>
    <col min="12" max="12" width="15.140625" style="0" customWidth="1"/>
    <col min="13" max="13" width="5.140625" style="0" bestFit="1" customWidth="1"/>
    <col min="14" max="14" width="12.421875" style="0" bestFit="1" customWidth="1"/>
    <col min="15" max="16" width="9.140625" style="0" customWidth="1"/>
    <col min="17" max="16384" width="9.140625" style="80" customWidth="1"/>
  </cols>
  <sheetData>
    <row r="1" ht="18">
      <c r="A1" s="739" t="s">
        <v>33</v>
      </c>
    </row>
    <row r="3" spans="2:7" ht="18">
      <c r="B3" s="782" t="s">
        <v>34</v>
      </c>
      <c r="C3" s="782"/>
      <c r="D3" s="782"/>
      <c r="E3" s="782"/>
      <c r="F3" s="782"/>
      <c r="G3" s="782"/>
    </row>
    <row r="4" spans="2:7" ht="18">
      <c r="B4" s="668" t="s">
        <v>30</v>
      </c>
      <c r="C4" s="669"/>
      <c r="D4" s="669"/>
      <c r="E4" s="669"/>
      <c r="F4" s="669"/>
      <c r="G4" s="669"/>
    </row>
    <row r="5" spans="2:7" ht="12.75" customHeight="1">
      <c r="B5" s="335"/>
      <c r="C5" s="347"/>
      <c r="D5" s="336"/>
      <c r="E5" s="336"/>
      <c r="F5" s="336"/>
      <c r="G5" s="336"/>
    </row>
    <row r="6" spans="2:7" ht="18">
      <c r="B6" s="310"/>
      <c r="C6" s="806" t="str">
        <f>'23'!C6</f>
        <v>As of September 30,</v>
      </c>
      <c r="D6" s="806"/>
      <c r="E6" s="667"/>
      <c r="F6" s="667"/>
      <c r="G6" s="694"/>
    </row>
    <row r="7" spans="2:7" ht="18">
      <c r="B7" s="311"/>
      <c r="C7" s="689" t="str">
        <f>'28'!C7</f>
        <v>2020</v>
      </c>
      <c r="D7" s="689" t="str">
        <f>'28'!D7</f>
        <v>2021</v>
      </c>
      <c r="E7" s="805" t="s">
        <v>36</v>
      </c>
      <c r="F7" s="805"/>
      <c r="G7" s="689" t="str">
        <f>D7</f>
        <v>2021</v>
      </c>
    </row>
    <row r="8" spans="2:7" ht="18">
      <c r="B8" s="310"/>
      <c r="C8" s="787" t="s">
        <v>180</v>
      </c>
      <c r="D8" s="787"/>
      <c r="E8" s="654"/>
      <c r="F8" s="654"/>
      <c r="G8" s="667" t="s">
        <v>181</v>
      </c>
    </row>
    <row r="9" spans="1:17" ht="18">
      <c r="A9" s="338"/>
      <c r="B9" s="321" t="s">
        <v>353</v>
      </c>
      <c r="C9" s="351"/>
      <c r="D9" s="351"/>
      <c r="E9" s="310"/>
      <c r="F9" s="310"/>
      <c r="G9" s="351"/>
      <c r="Q9" s="320"/>
    </row>
    <row r="10" spans="1:17" s="83" customFormat="1" ht="18">
      <c r="A10" s="352"/>
      <c r="B10" s="338" t="s">
        <v>206</v>
      </c>
      <c r="C10" s="580">
        <v>-605176.1047559845</v>
      </c>
      <c r="D10" s="580">
        <v>-100237.77473831535</v>
      </c>
      <c r="E10" s="589">
        <v>0.8343659408384396</v>
      </c>
      <c r="F10" s="580">
        <v>504938.3300176691</v>
      </c>
      <c r="G10" s="580">
        <v>-4936.362392313373</v>
      </c>
      <c r="H10"/>
      <c r="I10"/>
      <c r="J10"/>
      <c r="K10"/>
      <c r="L10"/>
      <c r="M10"/>
      <c r="N10"/>
      <c r="O10"/>
      <c r="P10"/>
      <c r="Q10" s="316"/>
    </row>
    <row r="11" spans="1:17" s="83" customFormat="1" ht="18">
      <c r="A11" s="352"/>
      <c r="B11" s="338" t="s">
        <v>419</v>
      </c>
      <c r="C11" s="580">
        <v>125947.14529374964</v>
      </c>
      <c r="D11" s="580">
        <v>211251.71814416276</v>
      </c>
      <c r="E11" s="589">
        <v>0.6773045363708337</v>
      </c>
      <c r="F11" s="580">
        <v>85304.57285041313</v>
      </c>
      <c r="G11" s="580">
        <v>10403.413677935721</v>
      </c>
      <c r="H11"/>
      <c r="I11"/>
      <c r="J11"/>
      <c r="K11"/>
      <c r="L11"/>
      <c r="M11"/>
      <c r="N11"/>
      <c r="O11"/>
      <c r="P11"/>
      <c r="Q11" s="316"/>
    </row>
    <row r="12" spans="1:17" s="83" customFormat="1" ht="18" hidden="1">
      <c r="A12" s="352"/>
      <c r="B12" s="338" t="s">
        <v>211</v>
      </c>
      <c r="C12" s="580">
        <v>0</v>
      </c>
      <c r="D12" s="580">
        <v>0</v>
      </c>
      <c r="E12" s="589" t="e">
        <v>#DIV/0!</v>
      </c>
      <c r="F12" s="580">
        <v>0</v>
      </c>
      <c r="G12" s="580">
        <v>0</v>
      </c>
      <c r="H12"/>
      <c r="I12"/>
      <c r="J12"/>
      <c r="K12"/>
      <c r="L12"/>
      <c r="M12"/>
      <c r="N12"/>
      <c r="O12"/>
      <c r="P12"/>
      <c r="Q12" s="316"/>
    </row>
    <row r="13" spans="1:17" s="83" customFormat="1" ht="18">
      <c r="A13" s="352"/>
      <c r="B13" s="321" t="s">
        <v>354</v>
      </c>
      <c r="C13" s="576">
        <v>101268.07784680193</v>
      </c>
      <c r="D13" s="576">
        <v>94314.48788509426</v>
      </c>
      <c r="E13" s="590">
        <v>-0.06866517178520004</v>
      </c>
      <c r="F13" s="576">
        <v>-6953.589961707665</v>
      </c>
      <c r="G13" s="576">
        <v>4644.661079734771</v>
      </c>
      <c r="H13"/>
      <c r="I13"/>
      <c r="J13"/>
      <c r="K13"/>
      <c r="L13"/>
      <c r="M13"/>
      <c r="N13"/>
      <c r="O13"/>
      <c r="P13"/>
      <c r="Q13" s="316"/>
    </row>
    <row r="14" spans="1:17" s="83" customFormat="1" ht="18">
      <c r="A14" s="352"/>
      <c r="B14" s="355" t="s">
        <v>355</v>
      </c>
      <c r="C14" s="580">
        <v>99181.12</v>
      </c>
      <c r="D14" s="580">
        <v>100620.01000000001</v>
      </c>
      <c r="E14" s="589">
        <v>0.014507700659157852</v>
      </c>
      <c r="F14" s="580">
        <v>1438.890000000014</v>
      </c>
      <c r="G14" s="580">
        <v>4955.186151876293</v>
      </c>
      <c r="H14"/>
      <c r="I14"/>
      <c r="J14"/>
      <c r="K14"/>
      <c r="L14"/>
      <c r="M14"/>
      <c r="N14"/>
      <c r="O14"/>
      <c r="P14"/>
      <c r="Q14" s="316"/>
    </row>
    <row r="15" spans="1:17" s="83" customFormat="1" ht="18">
      <c r="A15" s="352"/>
      <c r="B15" s="355" t="s">
        <v>426</v>
      </c>
      <c r="C15" s="580">
        <v>234.19036938428468</v>
      </c>
      <c r="D15" s="580">
        <v>113.020236948658</v>
      </c>
      <c r="E15" s="589">
        <v>-0.5174001508012387</v>
      </c>
      <c r="F15" s="580">
        <v>-121.17013243562668</v>
      </c>
      <c r="G15" s="580">
        <v>5.565854276994878</v>
      </c>
      <c r="H15"/>
      <c r="I15"/>
      <c r="J15"/>
      <c r="K15"/>
      <c r="L15"/>
      <c r="M15"/>
      <c r="N15"/>
      <c r="O15"/>
      <c r="P15"/>
      <c r="Q15" s="316"/>
    </row>
    <row r="16" spans="1:17" s="83" customFormat="1" ht="18">
      <c r="A16" s="352"/>
      <c r="B16" s="355" t="s">
        <v>356</v>
      </c>
      <c r="C16" s="580">
        <v>-16110.58</v>
      </c>
      <c r="D16" s="580">
        <v>-38242.45</v>
      </c>
      <c r="E16" s="589">
        <v>-1.3737475621610145</v>
      </c>
      <c r="F16" s="580">
        <v>-22131.869999999995</v>
      </c>
      <c r="G16" s="580">
        <v>-1883.3078892938045</v>
      </c>
      <c r="H16"/>
      <c r="I16"/>
      <c r="J16"/>
      <c r="K16"/>
      <c r="L16"/>
      <c r="M16"/>
      <c r="N16"/>
      <c r="O16"/>
      <c r="P16"/>
      <c r="Q16" s="316"/>
    </row>
    <row r="17" spans="1:17" s="83" customFormat="1" ht="18">
      <c r="A17" s="352"/>
      <c r="B17" s="355" t="s">
        <v>357</v>
      </c>
      <c r="C17" s="580">
        <v>1651.0898179099997</v>
      </c>
      <c r="D17" s="580">
        <v>9676.41597663</v>
      </c>
      <c r="E17" s="589">
        <v>4.860623614576404</v>
      </c>
      <c r="F17" s="580">
        <v>8025.32615872</v>
      </c>
      <c r="G17" s="580">
        <v>476.5298914916773</v>
      </c>
      <c r="H17"/>
      <c r="I17"/>
      <c r="J17"/>
      <c r="K17"/>
      <c r="L17"/>
      <c r="M17"/>
      <c r="N17"/>
      <c r="O17"/>
      <c r="P17"/>
      <c r="Q17" s="316"/>
    </row>
    <row r="18" spans="1:17" s="83" customFormat="1" ht="18">
      <c r="A18" s="352"/>
      <c r="B18" s="355" t="s">
        <v>358</v>
      </c>
      <c r="C18" s="580">
        <v>4455.298</v>
      </c>
      <c r="D18" s="580">
        <v>11663.55968369</v>
      </c>
      <c r="E18" s="589">
        <v>1.617907866923829</v>
      </c>
      <c r="F18" s="580">
        <v>7208.261683690001</v>
      </c>
      <c r="G18" s="580">
        <v>574.3898199394267</v>
      </c>
      <c r="H18"/>
      <c r="I18"/>
      <c r="J18"/>
      <c r="K18"/>
      <c r="L18"/>
      <c r="M18"/>
      <c r="N18"/>
      <c r="O18"/>
      <c r="P18"/>
      <c r="Q18" s="316"/>
    </row>
    <row r="19" spans="1:17" s="83" customFormat="1" ht="18">
      <c r="A19" s="352"/>
      <c r="B19" s="355" t="s">
        <v>359</v>
      </c>
      <c r="C19" s="580">
        <v>2130.24</v>
      </c>
      <c r="D19" s="580">
        <v>214.59</v>
      </c>
      <c r="E19" s="589">
        <v>-0.8992648715637674</v>
      </c>
      <c r="F19" s="580">
        <v>-1915.6499999999999</v>
      </c>
      <c r="G19" s="580">
        <v>10.56781246922092</v>
      </c>
      <c r="H19"/>
      <c r="I19"/>
      <c r="J19"/>
      <c r="K19"/>
      <c r="L19"/>
      <c r="M19"/>
      <c r="N19"/>
      <c r="O19"/>
      <c r="P19"/>
      <c r="Q19" s="316"/>
    </row>
    <row r="20" spans="1:17" s="83" customFormat="1" ht="18">
      <c r="A20" s="352"/>
      <c r="B20" s="355" t="s">
        <v>360</v>
      </c>
      <c r="C20" s="580">
        <v>5573.601987939218</v>
      </c>
      <c r="D20" s="580">
        <v>4744.78119262</v>
      </c>
      <c r="E20" s="589">
        <v>-0.14870469709044756</v>
      </c>
      <c r="F20" s="580">
        <v>-828.8207953192177</v>
      </c>
      <c r="G20" s="580">
        <v>233.66400042450508</v>
      </c>
      <c r="H20"/>
      <c r="I20"/>
      <c r="J20"/>
      <c r="K20"/>
      <c r="L20"/>
      <c r="M20"/>
      <c r="N20"/>
      <c r="O20"/>
      <c r="P20"/>
      <c r="Q20" s="316"/>
    </row>
    <row r="21" spans="1:17" s="83" customFormat="1" ht="18">
      <c r="A21" s="352"/>
      <c r="B21" s="355" t="s">
        <v>420</v>
      </c>
      <c r="C21" s="580">
        <v>0</v>
      </c>
      <c r="D21" s="580">
        <v>-87.0252978644001</v>
      </c>
      <c r="E21" s="589"/>
      <c r="F21" s="580">
        <v>-87.0252978644001</v>
      </c>
      <c r="G21" s="580">
        <v>-4.285693778410327</v>
      </c>
      <c r="H21"/>
      <c r="I21"/>
      <c r="J21"/>
      <c r="K21"/>
      <c r="L21"/>
      <c r="M21"/>
      <c r="N21"/>
      <c r="O21"/>
      <c r="P21"/>
      <c r="Q21" s="316"/>
    </row>
    <row r="22" spans="1:17" s="83" customFormat="1" ht="18" hidden="1">
      <c r="A22" s="352"/>
      <c r="B22" s="355" t="s">
        <v>421</v>
      </c>
      <c r="C22" s="580">
        <v>0</v>
      </c>
      <c r="D22" s="580">
        <v>0</v>
      </c>
      <c r="E22" s="589" t="e">
        <v>#DIV/0!</v>
      </c>
      <c r="F22" s="580">
        <v>0</v>
      </c>
      <c r="G22" s="580">
        <v>0</v>
      </c>
      <c r="H22"/>
      <c r="I22"/>
      <c r="J22"/>
      <c r="K22"/>
      <c r="L22"/>
      <c r="M22"/>
      <c r="N22"/>
      <c r="O22"/>
      <c r="P22"/>
      <c r="Q22" s="316"/>
    </row>
    <row r="23" spans="1:17" s="83" customFormat="1" ht="18">
      <c r="A23" s="352"/>
      <c r="B23" s="355" t="s">
        <v>429</v>
      </c>
      <c r="C23" s="580">
        <v>-707.53339103</v>
      </c>
      <c r="D23" s="580">
        <v>0</v>
      </c>
      <c r="E23" s="589">
        <v>1</v>
      </c>
      <c r="F23" s="580">
        <v>707.53339103</v>
      </c>
      <c r="G23" s="580">
        <v>0</v>
      </c>
      <c r="H23"/>
      <c r="I23"/>
      <c r="J23"/>
      <c r="K23"/>
      <c r="L23"/>
      <c r="M23"/>
      <c r="N23"/>
      <c r="O23"/>
      <c r="P23"/>
      <c r="Q23" s="316"/>
    </row>
    <row r="24" spans="1:17" s="83" customFormat="1" ht="18">
      <c r="A24" s="352"/>
      <c r="B24" s="355" t="s">
        <v>361</v>
      </c>
      <c r="C24" s="580">
        <v>2214.544</v>
      </c>
      <c r="D24" s="580">
        <v>3166.682</v>
      </c>
      <c r="E24" s="589">
        <v>0.4299476551380329</v>
      </c>
      <c r="F24" s="580">
        <v>952.1379999999999</v>
      </c>
      <c r="G24" s="580">
        <v>155.94809415936174</v>
      </c>
      <c r="H24"/>
      <c r="I24"/>
      <c r="J24"/>
      <c r="K24"/>
      <c r="L24"/>
      <c r="M24"/>
      <c r="N24"/>
      <c r="O24"/>
      <c r="P24"/>
      <c r="Q24" s="316"/>
    </row>
    <row r="25" spans="1:17" s="83" customFormat="1" ht="18" hidden="1">
      <c r="A25" s="352"/>
      <c r="B25" s="355" t="s">
        <v>422</v>
      </c>
      <c r="C25" s="580">
        <v>0</v>
      </c>
      <c r="D25" s="580">
        <v>0</v>
      </c>
      <c r="E25" s="589" t="e">
        <v>#DIV/0!</v>
      </c>
      <c r="F25" s="580">
        <v>0</v>
      </c>
      <c r="G25" s="580">
        <v>0</v>
      </c>
      <c r="H25"/>
      <c r="I25"/>
      <c r="J25"/>
      <c r="K25"/>
      <c r="L25"/>
      <c r="M25"/>
      <c r="N25"/>
      <c r="O25"/>
      <c r="P25"/>
      <c r="Q25" s="316"/>
    </row>
    <row r="26" spans="1:17" s="83" customFormat="1" ht="18" customHeight="1">
      <c r="A26" s="352"/>
      <c r="B26" s="355" t="s">
        <v>362</v>
      </c>
      <c r="C26" s="580">
        <v>2646.107062598435</v>
      </c>
      <c r="D26" s="580">
        <v>2444.9040930699994</v>
      </c>
      <c r="E26" s="589">
        <v>-0.07603735025402085</v>
      </c>
      <c r="F26" s="580">
        <v>-201.20296952843546</v>
      </c>
      <c r="G26" s="580">
        <v>120.40303816950652</v>
      </c>
      <c r="H26"/>
      <c r="I26"/>
      <c r="J26"/>
      <c r="K26"/>
      <c r="L26"/>
      <c r="M26"/>
      <c r="N26"/>
      <c r="O26"/>
      <c r="P26"/>
      <c r="Q26" s="316"/>
    </row>
    <row r="27" spans="1:17" s="83" customFormat="1" ht="18">
      <c r="A27" s="352"/>
      <c r="B27" s="356" t="s">
        <v>363</v>
      </c>
      <c r="C27" s="576">
        <v>485293.0597979921</v>
      </c>
      <c r="D27" s="576">
        <v>112189.88751845423</v>
      </c>
      <c r="E27" s="590">
        <v>-0.7688203339129672</v>
      </c>
      <c r="F27" s="576">
        <v>-373103.1722795379</v>
      </c>
      <c r="G27" s="576">
        <v>5524.962450431115</v>
      </c>
      <c r="H27"/>
      <c r="I27"/>
      <c r="J27"/>
      <c r="K27"/>
      <c r="L27"/>
      <c r="M27"/>
      <c r="N27"/>
      <c r="O27"/>
      <c r="P27"/>
      <c r="Q27" s="316"/>
    </row>
    <row r="28" spans="1:17" s="83" customFormat="1" ht="18">
      <c r="A28" s="352"/>
      <c r="B28" s="355" t="s">
        <v>424</v>
      </c>
      <c r="C28" s="580">
        <v>130196.711</v>
      </c>
      <c r="D28" s="580">
        <v>110411.972</v>
      </c>
      <c r="E28" s="589">
        <v>-0.15196035942874164</v>
      </c>
      <c r="F28" s="580">
        <v>-19784.739</v>
      </c>
      <c r="G28" s="580">
        <v>5437.406283856987</v>
      </c>
      <c r="H28"/>
      <c r="I28"/>
      <c r="J28"/>
      <c r="K28"/>
      <c r="L28"/>
      <c r="M28"/>
      <c r="N28"/>
      <c r="O28"/>
      <c r="P28"/>
      <c r="Q28" s="316"/>
    </row>
    <row r="29" spans="1:17" s="83" customFormat="1" ht="18">
      <c r="A29" s="352"/>
      <c r="B29" s="355" t="s">
        <v>423</v>
      </c>
      <c r="C29" s="580">
        <v>-9521.018</v>
      </c>
      <c r="D29" s="580">
        <v>-20083.8837048753</v>
      </c>
      <c r="E29" s="589">
        <v>-1.109426082891063</v>
      </c>
      <c r="F29" s="580">
        <v>-10562.865704875301</v>
      </c>
      <c r="G29" s="580">
        <v>-989.0615436262829</v>
      </c>
      <c r="H29"/>
      <c r="I29"/>
      <c r="J29"/>
      <c r="K29"/>
      <c r="L29"/>
      <c r="M29"/>
      <c r="N29"/>
      <c r="O29"/>
      <c r="P29"/>
      <c r="Q29" s="316"/>
    </row>
    <row r="30" spans="1:17" s="83" customFormat="1" ht="18">
      <c r="A30" s="352"/>
      <c r="B30" s="355" t="s">
        <v>425</v>
      </c>
      <c r="C30" s="580">
        <v>364617.3667979921</v>
      </c>
      <c r="D30" s="580">
        <v>21861.79922332953</v>
      </c>
      <c r="E30" s="589">
        <v>-0.9400418048780393</v>
      </c>
      <c r="F30" s="580">
        <v>-342755.56757466256</v>
      </c>
      <c r="G30" s="580">
        <v>1076.61771020041</v>
      </c>
      <c r="H30"/>
      <c r="I30"/>
      <c r="J30"/>
      <c r="K30"/>
      <c r="L30"/>
      <c r="M30"/>
      <c r="N30"/>
      <c r="O30"/>
      <c r="P30"/>
      <c r="Q30" s="316"/>
    </row>
    <row r="31" spans="1:17" s="83" customFormat="1" ht="18">
      <c r="A31" s="352"/>
      <c r="B31" s="356" t="s">
        <v>364</v>
      </c>
      <c r="C31" s="576">
        <v>107332.1781825592</v>
      </c>
      <c r="D31" s="576">
        <v>317518.3188093959</v>
      </c>
      <c r="E31" s="590">
        <v>1.958277044087703</v>
      </c>
      <c r="F31" s="576">
        <v>210186.14062683668</v>
      </c>
      <c r="G31" s="576">
        <v>15636.674815788234</v>
      </c>
      <c r="H31"/>
      <c r="I31"/>
      <c r="J31"/>
      <c r="K31"/>
      <c r="L31"/>
      <c r="M31"/>
      <c r="N31"/>
      <c r="O31"/>
      <c r="P31"/>
      <c r="Q31" s="316"/>
    </row>
    <row r="32" spans="1:17" s="83" customFormat="1" ht="18">
      <c r="A32" s="352"/>
      <c r="B32" s="357" t="s">
        <v>365</v>
      </c>
      <c r="C32" s="576">
        <v>-105035.35086828428</v>
      </c>
      <c r="D32" s="576">
        <v>-217898.78876952484</v>
      </c>
      <c r="E32" s="590">
        <v>-1.0745281180882882</v>
      </c>
      <c r="F32" s="576">
        <v>-112863.43790124056</v>
      </c>
      <c r="G32" s="576">
        <v>-10730.758828401695</v>
      </c>
      <c r="H32"/>
      <c r="I32"/>
      <c r="J32"/>
      <c r="K32"/>
      <c r="L32"/>
      <c r="M32"/>
      <c r="N32"/>
      <c r="O32"/>
      <c r="P32"/>
      <c r="Q32" s="316"/>
    </row>
    <row r="33" spans="1:17" s="83" customFormat="1" ht="18" hidden="1">
      <c r="A33" s="352"/>
      <c r="B33" s="355" t="s">
        <v>440</v>
      </c>
      <c r="C33" s="576">
        <v>0</v>
      </c>
      <c r="D33" s="576">
        <v>0</v>
      </c>
      <c r="E33" s="590">
        <v>0</v>
      </c>
      <c r="F33" s="576">
        <v>0</v>
      </c>
      <c r="G33" s="576">
        <v>0</v>
      </c>
      <c r="H33"/>
      <c r="I33"/>
      <c r="J33"/>
      <c r="K33"/>
      <c r="L33"/>
      <c r="M33"/>
      <c r="N33"/>
      <c r="O33"/>
      <c r="P33"/>
      <c r="Q33" s="316"/>
    </row>
    <row r="34" spans="1:17" s="83" customFormat="1" ht="18">
      <c r="A34" s="352"/>
      <c r="B34" s="355" t="s">
        <v>441</v>
      </c>
      <c r="C34" s="580">
        <v>-125144.79225</v>
      </c>
      <c r="D34" s="580">
        <v>-197176.6</v>
      </c>
      <c r="E34" s="589">
        <v>-0.5755877368520703</v>
      </c>
      <c r="F34" s="580">
        <v>-72031.80775</v>
      </c>
      <c r="G34" s="580">
        <v>-9710.262976460159</v>
      </c>
      <c r="H34"/>
      <c r="I34"/>
      <c r="J34"/>
      <c r="K34"/>
      <c r="L34"/>
      <c r="M34"/>
      <c r="N34"/>
      <c r="O34"/>
      <c r="P34"/>
      <c r="Q34" s="316"/>
    </row>
    <row r="35" spans="1:17" s="83" customFormat="1" ht="18">
      <c r="A35" s="352"/>
      <c r="B35" s="355" t="s">
        <v>366</v>
      </c>
      <c r="C35" s="580">
        <v>-25417.167</v>
      </c>
      <c r="D35" s="580">
        <v>15738.296707</v>
      </c>
      <c r="E35" s="589">
        <v>1.6191994846239157</v>
      </c>
      <c r="F35" s="580">
        <v>41155.463707</v>
      </c>
      <c r="G35" s="580">
        <v>775.0564713385206</v>
      </c>
      <c r="H35"/>
      <c r="I35"/>
      <c r="J35"/>
      <c r="K35"/>
      <c r="L35"/>
      <c r="M35"/>
      <c r="N35"/>
      <c r="O35"/>
      <c r="P35"/>
      <c r="Q35" s="316"/>
    </row>
    <row r="36" spans="1:17" s="83" customFormat="1" ht="18">
      <c r="A36" s="352"/>
      <c r="B36" s="355" t="s">
        <v>367</v>
      </c>
      <c r="C36" s="580">
        <v>-6381.477490999997</v>
      </c>
      <c r="D36" s="580">
        <v>-51158.852622374725</v>
      </c>
      <c r="E36" s="589">
        <v>-7.016772400204451</v>
      </c>
      <c r="F36" s="580">
        <v>-44777.37513137473</v>
      </c>
      <c r="G36" s="580">
        <v>-2519.395874242821</v>
      </c>
      <c r="H36"/>
      <c r="I36"/>
      <c r="J36"/>
      <c r="K36"/>
      <c r="L36"/>
      <c r="M36"/>
      <c r="N36"/>
      <c r="O36"/>
      <c r="P36"/>
      <c r="Q36" s="316"/>
    </row>
    <row r="37" spans="1:17" s="83" customFormat="1" ht="18">
      <c r="A37" s="352"/>
      <c r="B37" s="355" t="s">
        <v>265</v>
      </c>
      <c r="C37" s="580">
        <v>26224.692298999995</v>
      </c>
      <c r="D37" s="580">
        <v>-23399.92738804</v>
      </c>
      <c r="E37" s="589">
        <v>-1.8922860608332968</v>
      </c>
      <c r="F37" s="580">
        <v>-49624.619687039994</v>
      </c>
      <c r="G37" s="580">
        <v>-1152.365182115631</v>
      </c>
      <c r="H37"/>
      <c r="I37"/>
      <c r="J37"/>
      <c r="K37"/>
      <c r="L37"/>
      <c r="M37"/>
      <c r="N37"/>
      <c r="O37"/>
      <c r="P37"/>
      <c r="Q37" s="316"/>
    </row>
    <row r="38" spans="1:17" s="83" customFormat="1" ht="18" hidden="1">
      <c r="A38" s="352"/>
      <c r="B38" s="355" t="s">
        <v>273</v>
      </c>
      <c r="C38" s="580">
        <v>0</v>
      </c>
      <c r="D38" s="580">
        <v>0</v>
      </c>
      <c r="E38" s="589" t="e">
        <v>#DIV/0!</v>
      </c>
      <c r="F38" s="580">
        <v>0</v>
      </c>
      <c r="G38" s="580">
        <v>0</v>
      </c>
      <c r="H38"/>
      <c r="I38"/>
      <c r="J38"/>
      <c r="K38"/>
      <c r="L38"/>
      <c r="M38"/>
      <c r="N38"/>
      <c r="O38"/>
      <c r="P38"/>
      <c r="Q38" s="316"/>
    </row>
    <row r="39" spans="1:17" s="83" customFormat="1" ht="18">
      <c r="A39" s="352"/>
      <c r="B39" s="355" t="s">
        <v>368</v>
      </c>
      <c r="C39" s="580">
        <v>10549.620855000001</v>
      </c>
      <c r="D39" s="580">
        <v>6733.899925999999</v>
      </c>
      <c r="E39" s="589">
        <v>-0.3616927073916157</v>
      </c>
      <c r="F39" s="580">
        <v>-3815.720929000002</v>
      </c>
      <c r="G39" s="580">
        <v>331.6211920614596</v>
      </c>
      <c r="H39"/>
      <c r="I39"/>
      <c r="J39"/>
      <c r="K39"/>
      <c r="L39"/>
      <c r="M39"/>
      <c r="N39"/>
      <c r="O39"/>
      <c r="P39"/>
      <c r="Q39" s="316"/>
    </row>
    <row r="40" spans="1:17" ht="18">
      <c r="A40" s="358"/>
      <c r="B40" s="355" t="s">
        <v>278</v>
      </c>
      <c r="C40" s="580">
        <v>-39627.092797999976</v>
      </c>
      <c r="D40" s="580">
        <v>-35300.38547589746</v>
      </c>
      <c r="E40" s="589">
        <v>0.10918558533067273</v>
      </c>
      <c r="F40" s="580">
        <v>4326.707322102513</v>
      </c>
      <c r="G40" s="580">
        <v>-1738.4214259774185</v>
      </c>
      <c r="Q40" s="320"/>
    </row>
    <row r="41" spans="1:17" ht="18">
      <c r="A41" s="358"/>
      <c r="B41" s="355" t="s">
        <v>285</v>
      </c>
      <c r="C41" s="580">
        <v>17044.474975863868</v>
      </c>
      <c r="D41" s="580">
        <v>6061.344654519996</v>
      </c>
      <c r="E41" s="589">
        <v>-0.6443806768408373</v>
      </c>
      <c r="F41" s="580">
        <v>-10983.130321343873</v>
      </c>
      <c r="G41" s="580">
        <v>298.50017997242173</v>
      </c>
      <c r="Q41" s="320"/>
    </row>
    <row r="42" spans="1:17" ht="18">
      <c r="A42" s="358"/>
      <c r="B42" s="355" t="s">
        <v>369</v>
      </c>
      <c r="C42" s="580">
        <v>48416.931962601484</v>
      </c>
      <c r="D42" s="580">
        <v>23071.00089843014</v>
      </c>
      <c r="E42" s="589">
        <v>-0.5234931259946254</v>
      </c>
      <c r="F42" s="580">
        <v>-25345.931064171345</v>
      </c>
      <c r="G42" s="580">
        <v>1136.1666944957224</v>
      </c>
      <c r="Q42" s="320"/>
    </row>
    <row r="43" spans="1:17" ht="18">
      <c r="A43" s="358"/>
      <c r="B43" s="355" t="s">
        <v>370</v>
      </c>
      <c r="C43" s="580">
        <v>-10700.54142174964</v>
      </c>
      <c r="D43" s="580">
        <v>37532.43453083722</v>
      </c>
      <c r="E43" s="589">
        <v>4.50752668033692</v>
      </c>
      <c r="F43" s="580">
        <v>48232.97595258686</v>
      </c>
      <c r="G43" s="580">
        <v>1848.3420925262099</v>
      </c>
      <c r="Q43" s="320"/>
    </row>
    <row r="44" spans="1:17" ht="18">
      <c r="A44" s="358"/>
      <c r="B44" s="695" t="s">
        <v>371</v>
      </c>
      <c r="C44" s="731">
        <v>2296.827314274924</v>
      </c>
      <c r="D44" s="731">
        <v>99619.53003987105</v>
      </c>
      <c r="E44" s="732">
        <v>42.37266864632335</v>
      </c>
      <c r="F44" s="731">
        <v>97322.70272559613</v>
      </c>
      <c r="G44" s="731">
        <v>4905.915987386538</v>
      </c>
      <c r="Q44" s="320"/>
    </row>
    <row r="45" spans="1:17" ht="18" customHeight="1">
      <c r="A45" s="358"/>
      <c r="B45" s="360" t="s">
        <v>372</v>
      </c>
      <c r="C45" s="580"/>
      <c r="D45" s="580"/>
      <c r="E45" s="589"/>
      <c r="F45" s="580"/>
      <c r="G45" s="580"/>
      <c r="Q45" s="320"/>
    </row>
    <row r="46" spans="1:17" ht="18">
      <c r="A46" s="358"/>
      <c r="B46" s="355" t="s">
        <v>373</v>
      </c>
      <c r="C46" s="580">
        <v>-90783.31227400053</v>
      </c>
      <c r="D46" s="580">
        <v>-128735.75842015215</v>
      </c>
      <c r="E46" s="589">
        <v>-0.41805531430274584</v>
      </c>
      <c r="F46" s="580">
        <v>-37952.44614615162</v>
      </c>
      <c r="G46" s="580">
        <v>-6339.789147057626</v>
      </c>
      <c r="Q46" s="320"/>
    </row>
    <row r="47" spans="1:17" ht="18">
      <c r="A47" s="358"/>
      <c r="B47" s="361" t="s">
        <v>374</v>
      </c>
      <c r="C47" s="580">
        <v>1556.196</v>
      </c>
      <c r="D47" s="580">
        <v>0</v>
      </c>
      <c r="E47" s="589">
        <v>-1</v>
      </c>
      <c r="F47" s="580">
        <v>-1556.196</v>
      </c>
      <c r="G47" s="580">
        <v>0</v>
      </c>
      <c r="Q47" s="320"/>
    </row>
    <row r="48" spans="1:17" ht="18">
      <c r="A48" s="358"/>
      <c r="B48" s="361" t="s">
        <v>375</v>
      </c>
      <c r="C48" s="580">
        <v>0</v>
      </c>
      <c r="D48" s="580">
        <v>458.53565467000004</v>
      </c>
      <c r="E48" s="589">
        <v>0</v>
      </c>
      <c r="F48" s="580">
        <v>458.53565467000004</v>
      </c>
      <c r="G48" s="580">
        <v>22.581289011622182</v>
      </c>
      <c r="Q48" s="320"/>
    </row>
    <row r="49" spans="1:17" ht="18">
      <c r="A49" s="358"/>
      <c r="B49" s="355" t="s">
        <v>272</v>
      </c>
      <c r="C49" s="580">
        <v>-11953.918126384286</v>
      </c>
      <c r="D49" s="580">
        <v>-15779.360199638657</v>
      </c>
      <c r="E49" s="589">
        <v>-0.32001574988295967</v>
      </c>
      <c r="F49" s="580">
        <v>-3825.4420732543713</v>
      </c>
      <c r="G49" s="580">
        <v>-777.0787057834461</v>
      </c>
      <c r="Q49" s="320"/>
    </row>
    <row r="50" spans="1:17" ht="18">
      <c r="A50" s="362"/>
      <c r="B50" s="361" t="s">
        <v>273</v>
      </c>
      <c r="C50" s="580">
        <v>-7737.469251</v>
      </c>
      <c r="D50" s="580">
        <v>-34910.385525</v>
      </c>
      <c r="E50" s="589">
        <v>-3.511860970625264</v>
      </c>
      <c r="F50" s="580">
        <v>-27172.916273999996</v>
      </c>
      <c r="G50" s="580">
        <v>-1719.2152824288387</v>
      </c>
      <c r="Q50" s="320"/>
    </row>
    <row r="51" spans="1:17" ht="18">
      <c r="A51" s="362"/>
      <c r="B51" s="355" t="s">
        <v>428</v>
      </c>
      <c r="C51" s="580">
        <v>134.71578599999998</v>
      </c>
      <c r="D51" s="580">
        <v>0</v>
      </c>
      <c r="E51" s="589">
        <v>-1</v>
      </c>
      <c r="F51" s="580">
        <v>0</v>
      </c>
      <c r="G51" s="580">
        <v>0</v>
      </c>
      <c r="Q51" s="320"/>
    </row>
    <row r="52" spans="1:17" ht="18">
      <c r="A52" s="325"/>
      <c r="B52" s="733" t="s">
        <v>376</v>
      </c>
      <c r="C52" s="731">
        <v>-108783.78786538483</v>
      </c>
      <c r="D52" s="731">
        <v>-178966.96849012078</v>
      </c>
      <c r="E52" s="732">
        <v>-0.6451621330890276</v>
      </c>
      <c r="F52" s="731">
        <v>-70183.18062473595</v>
      </c>
      <c r="G52" s="731">
        <v>-8813.501846258287</v>
      </c>
      <c r="Q52" s="320"/>
    </row>
    <row r="53" spans="1:17" ht="18">
      <c r="A53" s="317"/>
      <c r="B53" s="733" t="s">
        <v>377</v>
      </c>
      <c r="C53" s="731">
        <v>-106486.9605511099</v>
      </c>
      <c r="D53" s="731">
        <v>-79347.43845024973</v>
      </c>
      <c r="E53" s="732">
        <v>0.2548623978034774</v>
      </c>
      <c r="F53" s="731">
        <v>27139.52210086018</v>
      </c>
      <c r="G53" s="731">
        <v>-3907.5858588717483</v>
      </c>
      <c r="Q53" s="320"/>
    </row>
    <row r="54" spans="1:17" ht="18">
      <c r="A54" s="325"/>
      <c r="B54" s="321" t="s">
        <v>378</v>
      </c>
      <c r="C54" s="580"/>
      <c r="D54" s="580"/>
      <c r="E54" s="589"/>
      <c r="F54" s="580"/>
      <c r="G54" s="580"/>
      <c r="Q54" s="320"/>
    </row>
    <row r="55" spans="1:17" ht="18">
      <c r="A55" s="317"/>
      <c r="B55" s="363" t="s">
        <v>379</v>
      </c>
      <c r="C55" s="580"/>
      <c r="D55" s="580"/>
      <c r="E55" s="589"/>
      <c r="F55" s="580"/>
      <c r="G55" s="580"/>
      <c r="Q55" s="320"/>
    </row>
    <row r="56" spans="1:17" ht="16.5" customHeight="1">
      <c r="A56" s="325"/>
      <c r="B56" s="363" t="s">
        <v>380</v>
      </c>
      <c r="C56" s="580">
        <v>4080.54425351</v>
      </c>
      <c r="D56" s="580">
        <v>0</v>
      </c>
      <c r="E56" s="589">
        <v>-1</v>
      </c>
      <c r="F56" s="580">
        <v>-4080.54425351</v>
      </c>
      <c r="G56" s="580">
        <v>0</v>
      </c>
      <c r="Q56" s="320"/>
    </row>
    <row r="57" spans="1:17" ht="16.5" customHeight="1">
      <c r="A57" s="325"/>
      <c r="B57" s="568" t="s">
        <v>381</v>
      </c>
      <c r="C57" s="580">
        <v>903.1257424152479</v>
      </c>
      <c r="D57" s="580">
        <v>5859.565</v>
      </c>
      <c r="E57" s="589">
        <v>5.488094320431663</v>
      </c>
      <c r="F57" s="580">
        <v>4956.439257584751</v>
      </c>
      <c r="G57" s="580">
        <v>288.56323254210577</v>
      </c>
      <c r="Q57" s="320"/>
    </row>
    <row r="58" spans="1:17" ht="18">
      <c r="A58" s="325"/>
      <c r="B58" s="568" t="s">
        <v>442</v>
      </c>
      <c r="C58" s="580">
        <v>0</v>
      </c>
      <c r="D58" s="580">
        <v>-6220.284700857446</v>
      </c>
      <c r="E58" s="589"/>
      <c r="F58" s="580">
        <v>-6220.284700857446</v>
      </c>
      <c r="G58" s="580">
        <v>-306.32742543373615</v>
      </c>
      <c r="Q58" s="320"/>
    </row>
    <row r="59" spans="1:17" ht="18">
      <c r="A59" s="325"/>
      <c r="B59" s="565" t="s">
        <v>443</v>
      </c>
      <c r="C59" s="580">
        <v>-9500.58741581349</v>
      </c>
      <c r="D59" s="580">
        <v>-2724.7589026320593</v>
      </c>
      <c r="E59" s="589">
        <v>0.7132010071191213</v>
      </c>
      <c r="F59" s="580">
        <v>6775.828513181431</v>
      </c>
      <c r="G59" s="580">
        <v>-134.1849159180567</v>
      </c>
      <c r="Q59" s="320"/>
    </row>
    <row r="60" spans="1:17" ht="18">
      <c r="A60" s="362"/>
      <c r="B60" s="363" t="s">
        <v>382</v>
      </c>
      <c r="C60" s="580">
        <v>940509.304</v>
      </c>
      <c r="D60" s="580">
        <v>1058854.763892071</v>
      </c>
      <c r="E60" s="589">
        <v>0.12583124844033555</v>
      </c>
      <c r="F60" s="580">
        <v>118345.45989207109</v>
      </c>
      <c r="G60" s="580">
        <v>52144.920904760715</v>
      </c>
      <c r="Q60" s="320"/>
    </row>
    <row r="61" spans="1:17" ht="18">
      <c r="A61" s="362"/>
      <c r="B61" s="363" t="s">
        <v>383</v>
      </c>
      <c r="C61" s="580">
        <v>-797661.89</v>
      </c>
      <c r="D61" s="580">
        <v>-1027818.0984954893</v>
      </c>
      <c r="E61" s="589">
        <v>-0.2885385542181153</v>
      </c>
      <c r="F61" s="580">
        <v>-230156.20849548932</v>
      </c>
      <c r="G61" s="580">
        <v>-50616.47288956413</v>
      </c>
      <c r="Q61" s="320"/>
    </row>
    <row r="62" spans="1:17" ht="18">
      <c r="A62" s="362"/>
      <c r="B62" s="363" t="s">
        <v>384</v>
      </c>
      <c r="C62" s="580">
        <v>-115990.121</v>
      </c>
      <c r="D62" s="580">
        <v>-123430.79287669658</v>
      </c>
      <c r="E62" s="589">
        <v>-0.06414918626299716</v>
      </c>
      <c r="F62" s="580">
        <v>-7440.671876696579</v>
      </c>
      <c r="G62" s="580">
        <v>-6078.538012247443</v>
      </c>
      <c r="Q62" s="320"/>
    </row>
    <row r="63" spans="1:17" ht="18">
      <c r="A63" s="362"/>
      <c r="B63" s="733" t="s">
        <v>385</v>
      </c>
      <c r="C63" s="731">
        <v>68596.3755801118</v>
      </c>
      <c r="D63" s="731">
        <v>72370.39391639571</v>
      </c>
      <c r="E63" s="732">
        <v>0.05501775136612495</v>
      </c>
      <c r="F63" s="731">
        <v>3774.018336283916</v>
      </c>
      <c r="G63" s="731">
        <v>3563.990639042436</v>
      </c>
      <c r="Q63" s="320"/>
    </row>
    <row r="64" spans="1:17" ht="18">
      <c r="A64" s="317"/>
      <c r="B64" s="734" t="s">
        <v>386</v>
      </c>
      <c r="C64" s="731">
        <v>-37890.58497099811</v>
      </c>
      <c r="D64" s="731">
        <v>-6977.044533854016</v>
      </c>
      <c r="E64" s="732">
        <v>0.815863372413112</v>
      </c>
      <c r="F64" s="731">
        <v>30913.540437144096</v>
      </c>
      <c r="G64" s="731">
        <v>-343.59521982931227</v>
      </c>
      <c r="Q64" s="320"/>
    </row>
    <row r="65" spans="1:17" ht="18">
      <c r="A65" s="317"/>
      <c r="B65" s="364" t="s">
        <v>387</v>
      </c>
      <c r="C65" s="580">
        <v>14010.943767932002</v>
      </c>
      <c r="D65" s="580">
        <v>6627.950250495208</v>
      </c>
      <c r="E65" s="589">
        <v>-0.5269447682985394</v>
      </c>
      <c r="F65" s="580">
        <v>-7382.993517436794</v>
      </c>
      <c r="G65" s="580">
        <v>326.40353838743266</v>
      </c>
      <c r="Q65" s="320"/>
    </row>
    <row r="66" spans="1:17" ht="18">
      <c r="A66" s="325"/>
      <c r="B66" s="696" t="s">
        <v>388</v>
      </c>
      <c r="C66" s="731">
        <v>60621.631035</v>
      </c>
      <c r="D66" s="731">
        <v>39989.781303</v>
      </c>
      <c r="E66" s="732">
        <v>-0.3403380836138863</v>
      </c>
      <c r="F66" s="731">
        <v>-20631.849731999995</v>
      </c>
      <c r="G66" s="731">
        <v>1969.3578894415446</v>
      </c>
      <c r="Q66" s="320"/>
    </row>
    <row r="67" spans="1:17" ht="18">
      <c r="A67" s="325"/>
      <c r="B67" s="696" t="s">
        <v>389</v>
      </c>
      <c r="C67" s="731">
        <v>36741.98983193389</v>
      </c>
      <c r="D67" s="731">
        <v>39640.6870196412</v>
      </c>
      <c r="E67" s="732">
        <v>0.07889330983342492</v>
      </c>
      <c r="F67" s="731">
        <v>2898.6971877073083</v>
      </c>
      <c r="G67" s="731">
        <v>1952.166207999665</v>
      </c>
      <c r="Q67" s="320"/>
    </row>
    <row r="68" spans="1:17" ht="18">
      <c r="A68" s="325"/>
      <c r="C68" s="580"/>
      <c r="D68" s="580"/>
      <c r="E68" s="589"/>
      <c r="F68" s="580"/>
      <c r="G68" s="580"/>
      <c r="Q68" s="320"/>
    </row>
    <row r="69" spans="1:17" ht="18">
      <c r="A69" s="362"/>
      <c r="C69" s="320"/>
      <c r="D69" s="320"/>
      <c r="E69" s="210"/>
      <c r="F69" s="353"/>
      <c r="G69" s="353"/>
      <c r="Q69" s="320"/>
    </row>
    <row r="70" spans="1:17" ht="18">
      <c r="A70" s="113"/>
      <c r="B70" s="359"/>
      <c r="C70" s="320"/>
      <c r="D70" s="320"/>
      <c r="E70" s="210"/>
      <c r="F70" s="353"/>
      <c r="G70" s="353"/>
      <c r="Q70" s="320"/>
    </row>
    <row r="71" spans="1:17" ht="18">
      <c r="A71" s="365"/>
      <c r="C71" s="320"/>
      <c r="D71" s="320"/>
      <c r="E71" s="210"/>
      <c r="F71" s="353"/>
      <c r="G71" s="353"/>
      <c r="Q71" s="320"/>
    </row>
    <row r="72" spans="1:17" ht="18">
      <c r="A72" s="365"/>
      <c r="C72" s="320"/>
      <c r="D72" s="320"/>
      <c r="E72" s="210"/>
      <c r="F72" s="353"/>
      <c r="G72" s="353"/>
      <c r="Q72" s="320"/>
    </row>
    <row r="73" spans="1:7" ht="18">
      <c r="A73" s="310"/>
      <c r="C73" s="320"/>
      <c r="D73" s="320"/>
      <c r="E73" s="210"/>
      <c r="F73" s="353"/>
      <c r="G73" s="353"/>
    </row>
    <row r="74" spans="1:7" ht="18">
      <c r="A74" s="366"/>
      <c r="C74" s="320"/>
      <c r="D74" s="320"/>
      <c r="E74" s="210"/>
      <c r="F74" s="353"/>
      <c r="G74" s="353"/>
    </row>
    <row r="75" spans="1:7" ht="18">
      <c r="A75" s="366"/>
      <c r="C75" s="320"/>
      <c r="D75" s="320"/>
      <c r="E75" s="210"/>
      <c r="F75" s="353"/>
      <c r="G75" s="353"/>
    </row>
    <row r="76" spans="1:7" ht="18">
      <c r="A76" s="366"/>
      <c r="C76" s="320"/>
      <c r="D76" s="320"/>
      <c r="E76" s="210"/>
      <c r="F76" s="353"/>
      <c r="G76" s="353"/>
    </row>
    <row r="77" spans="3:7" ht="18">
      <c r="C77" s="320"/>
      <c r="D77" s="320"/>
      <c r="E77" s="210"/>
      <c r="F77" s="353"/>
      <c r="G77" s="353"/>
    </row>
    <row r="78" spans="1:17" ht="18">
      <c r="A78" s="325"/>
      <c r="C78" s="320"/>
      <c r="D78" s="320"/>
      <c r="E78" s="210"/>
      <c r="F78" s="353"/>
      <c r="G78" s="353"/>
      <c r="Q78" s="320"/>
    </row>
    <row r="79" spans="1:17" ht="19.5" customHeight="1">
      <c r="A79" s="325"/>
      <c r="C79" s="320"/>
      <c r="D79" s="320"/>
      <c r="E79" s="210"/>
      <c r="F79" s="353"/>
      <c r="G79" s="353"/>
      <c r="Q79" s="320"/>
    </row>
    <row r="80" spans="1:17" ht="13.5" customHeight="1">
      <c r="A80" s="317"/>
      <c r="C80" s="320"/>
      <c r="D80" s="320"/>
      <c r="E80" s="210"/>
      <c r="F80" s="353"/>
      <c r="G80" s="353"/>
      <c r="Q80" s="320"/>
    </row>
    <row r="81" spans="1:17" ht="18">
      <c r="A81" s="317"/>
      <c r="C81" s="320"/>
      <c r="D81" s="320"/>
      <c r="E81" s="210"/>
      <c r="F81" s="353"/>
      <c r="G81" s="353"/>
      <c r="Q81" s="320"/>
    </row>
    <row r="82" spans="1:17" ht="18">
      <c r="A82" s="317"/>
      <c r="C82" s="320"/>
      <c r="D82" s="320"/>
      <c r="E82" s="210"/>
      <c r="F82" s="353"/>
      <c r="G82" s="353"/>
      <c r="Q82" s="320"/>
    </row>
    <row r="83" spans="1:17" ht="18">
      <c r="A83" s="325"/>
      <c r="C83" s="320"/>
      <c r="D83" s="320"/>
      <c r="E83" s="210"/>
      <c r="F83" s="353"/>
      <c r="G83" s="353"/>
      <c r="Q83" s="320"/>
    </row>
    <row r="84" spans="1:17" ht="18">
      <c r="A84" s="325"/>
      <c r="C84" s="320"/>
      <c r="D84" s="320"/>
      <c r="E84" s="210"/>
      <c r="F84" s="353"/>
      <c r="G84" s="353"/>
      <c r="Q84" s="320"/>
    </row>
    <row r="85" spans="1:17" ht="18">
      <c r="A85" s="325"/>
      <c r="C85" s="320"/>
      <c r="D85" s="320"/>
      <c r="E85" s="210"/>
      <c r="F85" s="353"/>
      <c r="G85" s="353"/>
      <c r="Q85" s="320"/>
    </row>
    <row r="86" spans="1:17" ht="18">
      <c r="A86" s="317"/>
      <c r="C86" s="320"/>
      <c r="D86" s="320"/>
      <c r="E86" s="210"/>
      <c r="F86" s="353"/>
      <c r="G86" s="353"/>
      <c r="Q86" s="320"/>
    </row>
    <row r="87" spans="1:17" ht="18">
      <c r="A87" s="317"/>
      <c r="C87" s="320"/>
      <c r="D87" s="320"/>
      <c r="E87" s="210"/>
      <c r="F87" s="353"/>
      <c r="G87" s="353"/>
      <c r="Q87" s="320"/>
    </row>
    <row r="88" spans="1:17" ht="18">
      <c r="A88" s="317"/>
      <c r="C88" s="320"/>
      <c r="D88" s="320"/>
      <c r="E88" s="210"/>
      <c r="F88" s="353"/>
      <c r="G88" s="353"/>
      <c r="Q88" s="320"/>
    </row>
    <row r="89" spans="1:17" ht="18">
      <c r="A89" s="317"/>
      <c r="C89" s="320"/>
      <c r="D89" s="320"/>
      <c r="E89" s="210"/>
      <c r="F89" s="353"/>
      <c r="G89" s="353"/>
      <c r="Q89" s="320"/>
    </row>
    <row r="90" spans="1:17" ht="18">
      <c r="A90" s="325"/>
      <c r="C90" s="320"/>
      <c r="D90" s="320"/>
      <c r="E90" s="210"/>
      <c r="F90" s="353"/>
      <c r="G90" s="353"/>
      <c r="Q90" s="320"/>
    </row>
    <row r="91" spans="1:17" ht="18">
      <c r="A91" s="325"/>
      <c r="C91" s="320"/>
      <c r="D91" s="320"/>
      <c r="E91" s="210"/>
      <c r="F91" s="353"/>
      <c r="G91" s="353"/>
      <c r="Q91" s="320"/>
    </row>
    <row r="92" spans="1:17" ht="18">
      <c r="A92" s="325"/>
      <c r="B92" s="317"/>
      <c r="C92" s="320"/>
      <c r="D92" s="320"/>
      <c r="E92" s="210"/>
      <c r="F92" s="353"/>
      <c r="G92" s="353"/>
      <c r="Q92" s="320"/>
    </row>
    <row r="93" spans="1:17" ht="18">
      <c r="A93" s="317"/>
      <c r="B93" s="317"/>
      <c r="C93" s="320"/>
      <c r="D93" s="320"/>
      <c r="E93" s="210"/>
      <c r="F93" s="353"/>
      <c r="G93" s="353"/>
      <c r="Q93" s="320"/>
    </row>
    <row r="94" spans="1:17" ht="18">
      <c r="A94" s="325"/>
      <c r="B94" s="317"/>
      <c r="C94" s="320"/>
      <c r="D94" s="320"/>
      <c r="E94" s="210"/>
      <c r="F94" s="353"/>
      <c r="G94" s="353"/>
      <c r="Q94" s="320"/>
    </row>
    <row r="95" spans="1:17" ht="18">
      <c r="A95" s="325"/>
      <c r="B95" s="317"/>
      <c r="C95" s="367"/>
      <c r="D95" s="367"/>
      <c r="E95" s="210"/>
      <c r="F95" s="368"/>
      <c r="G95" s="369"/>
      <c r="Q95" s="320"/>
    </row>
    <row r="96" spans="1:17" ht="18">
      <c r="A96" s="325"/>
      <c r="B96" s="317"/>
      <c r="C96" s="320"/>
      <c r="D96" s="320"/>
      <c r="E96" s="210"/>
      <c r="F96" s="353"/>
      <c r="G96" s="353"/>
      <c r="Q96" s="320"/>
    </row>
    <row r="97" spans="1:17" ht="18">
      <c r="A97" s="325"/>
      <c r="B97" s="317"/>
      <c r="C97" s="320"/>
      <c r="D97" s="320"/>
      <c r="E97" s="210"/>
      <c r="F97" s="353"/>
      <c r="G97" s="353"/>
      <c r="Q97" s="320"/>
    </row>
  </sheetData>
  <sheetProtection/>
  <mergeCells count="4">
    <mergeCell ref="E7:F7"/>
    <mergeCell ref="B3:G3"/>
    <mergeCell ref="C6:D6"/>
    <mergeCell ref="C8:D8"/>
  </mergeCells>
  <hyperlinks>
    <hyperlink ref="A1" location="Index!A1" display="Index"/>
  </hyperlinks>
  <printOptions/>
  <pageMargins left="0.7" right="0.7" top="0.75" bottom="0.75" header="0.3" footer="0.3"/>
  <pageSetup fitToHeight="1" fitToWidth="1" horizontalDpi="600" verticalDpi="600" orientation="portrait" scale="62" r:id="rId1"/>
</worksheet>
</file>

<file path=xl/worksheets/sheet32.xml><?xml version="1.0" encoding="utf-8"?>
<worksheet xmlns="http://schemas.openxmlformats.org/spreadsheetml/2006/main" xmlns:r="http://schemas.openxmlformats.org/officeDocument/2006/relationships">
  <sheetPr>
    <pageSetUpPr fitToPage="1"/>
  </sheetPr>
  <dimension ref="A1:Y34"/>
  <sheetViews>
    <sheetView showGridLines="0" zoomScale="80" zoomScaleNormal="80" zoomScalePageLayoutView="0" workbookViewId="0" topLeftCell="A1">
      <selection activeCell="B3" sqref="B3:M19"/>
    </sheetView>
  </sheetViews>
  <sheetFormatPr defaultColWidth="9.140625" defaultRowHeight="12.75" outlineLevelCol="1"/>
  <cols>
    <col min="1" max="1" width="6.8515625" style="78" bestFit="1" customWidth="1"/>
    <col min="2" max="2" width="53.28125" style="347" customWidth="1"/>
    <col min="3" max="3" width="20.28125" style="347" customWidth="1"/>
    <col min="4" max="4" width="12.8515625" style="347" bestFit="1" customWidth="1"/>
    <col min="5" max="5" width="11.00390625" style="347" bestFit="1" customWidth="1"/>
    <col min="6" max="6" width="12.8515625" style="347" bestFit="1" customWidth="1"/>
    <col min="7" max="7" width="14.28125" style="347" bestFit="1" customWidth="1"/>
    <col min="8" max="8" width="1.7109375" style="347" customWidth="1" outlineLevel="1"/>
    <col min="9" max="10" width="13.7109375" style="347" customWidth="1" outlineLevel="1"/>
    <col min="11" max="11" width="12.140625" style="347" bestFit="1" customWidth="1" outlineLevel="1"/>
    <col min="12" max="12" width="14.140625" style="347" customWidth="1" outlineLevel="1"/>
    <col min="13" max="13" width="16.140625" style="347" customWidth="1" outlineLevel="1"/>
    <col min="14" max="14" width="16.8515625" style="0" bestFit="1" customWidth="1"/>
    <col min="15" max="19" width="9.140625" style="0" customWidth="1"/>
    <col min="20" max="16384" width="9.140625" style="347" customWidth="1"/>
  </cols>
  <sheetData>
    <row r="1" spans="1:7" ht="18">
      <c r="A1" s="739" t="s">
        <v>33</v>
      </c>
      <c r="C1" s="451"/>
      <c r="D1" s="451"/>
      <c r="E1" s="546"/>
      <c r="F1" s="546"/>
      <c r="G1" s="546"/>
    </row>
    <row r="2" spans="1:7" ht="18">
      <c r="A2" s="370"/>
      <c r="C2" s="78"/>
      <c r="D2" s="78"/>
      <c r="E2" s="78"/>
      <c r="F2" s="78"/>
      <c r="G2" s="78"/>
    </row>
    <row r="3" spans="1:19" s="310" customFormat="1" ht="18">
      <c r="A3" s="372"/>
      <c r="B3" s="782" t="s">
        <v>34</v>
      </c>
      <c r="C3" s="782"/>
      <c r="D3" s="782"/>
      <c r="E3" s="782"/>
      <c r="F3" s="782"/>
      <c r="G3" s="782"/>
      <c r="H3" s="782"/>
      <c r="I3" s="782"/>
      <c r="J3" s="782"/>
      <c r="K3" s="782"/>
      <c r="L3" s="782"/>
      <c r="M3" s="782"/>
      <c r="N3"/>
      <c r="O3"/>
      <c r="P3"/>
      <c r="Q3"/>
      <c r="R3"/>
      <c r="S3"/>
    </row>
    <row r="4" spans="1:19" s="310" customFormat="1" ht="18">
      <c r="A4" s="372"/>
      <c r="B4" s="782" t="s">
        <v>31</v>
      </c>
      <c r="C4" s="782"/>
      <c r="D4" s="782"/>
      <c r="E4" s="782"/>
      <c r="F4" s="782"/>
      <c r="G4" s="782"/>
      <c r="H4" s="782"/>
      <c r="I4" s="782"/>
      <c r="J4" s="782"/>
      <c r="K4" s="782"/>
      <c r="L4" s="782"/>
      <c r="M4" s="782"/>
      <c r="N4"/>
      <c r="O4"/>
      <c r="P4"/>
      <c r="Q4"/>
      <c r="R4"/>
      <c r="S4"/>
    </row>
    <row r="5" spans="1:19" s="310" customFormat="1" ht="12" customHeight="1">
      <c r="A5" s="372"/>
      <c r="B5" s="351"/>
      <c r="C5" s="351"/>
      <c r="D5" s="351"/>
      <c r="E5" s="351"/>
      <c r="F5" s="351"/>
      <c r="G5" s="351"/>
      <c r="N5"/>
      <c r="O5"/>
      <c r="P5"/>
      <c r="Q5"/>
      <c r="R5"/>
      <c r="S5"/>
    </row>
    <row r="6" spans="1:19" s="310" customFormat="1" ht="18">
      <c r="A6" s="372"/>
      <c r="C6" s="631" t="str">
        <f>1!C6</f>
        <v>Third quarter (Jul.-Sep.)</v>
      </c>
      <c r="D6" s="651"/>
      <c r="E6" s="654"/>
      <c r="F6" s="654"/>
      <c r="G6" s="654"/>
      <c r="H6" s="327"/>
      <c r="I6" s="700" t="str">
        <f>1!H6</f>
        <v>Nine months ending Sep. 30,</v>
      </c>
      <c r="J6" s="720"/>
      <c r="K6" s="720"/>
      <c r="L6" s="720"/>
      <c r="M6" s="720"/>
      <c r="N6"/>
      <c r="O6"/>
      <c r="P6"/>
      <c r="Q6"/>
      <c r="R6"/>
      <c r="S6"/>
    </row>
    <row r="7" spans="1:19" s="311" customFormat="1" ht="18">
      <c r="A7" s="372"/>
      <c r="C7" s="625" t="str">
        <f>1!C7</f>
        <v>2020</v>
      </c>
      <c r="D7" s="625" t="str">
        <f>1!D7</f>
        <v>2021</v>
      </c>
      <c r="E7" s="652" t="s">
        <v>36</v>
      </c>
      <c r="F7" s="652"/>
      <c r="G7" s="653" t="str">
        <f>D7</f>
        <v>2021</v>
      </c>
      <c r="H7" s="328"/>
      <c r="I7" s="721" t="str">
        <f>C7</f>
        <v>2020</v>
      </c>
      <c r="J7" s="721" t="str">
        <f>D7</f>
        <v>2021</v>
      </c>
      <c r="K7" s="722" t="s">
        <v>36</v>
      </c>
      <c r="L7" s="722"/>
      <c r="M7" s="721" t="str">
        <f>G7</f>
        <v>2021</v>
      </c>
      <c r="N7"/>
      <c r="O7"/>
      <c r="P7"/>
      <c r="Q7"/>
      <c r="R7"/>
      <c r="S7"/>
    </row>
    <row r="8" spans="1:19" s="310" customFormat="1" ht="18">
      <c r="A8" s="372"/>
      <c r="C8" s="651" t="s">
        <v>180</v>
      </c>
      <c r="D8" s="651"/>
      <c r="E8" s="659"/>
      <c r="F8" s="659"/>
      <c r="G8" s="651" t="s">
        <v>181</v>
      </c>
      <c r="H8" s="551"/>
      <c r="I8" s="720" t="s">
        <v>180</v>
      </c>
      <c r="J8" s="720"/>
      <c r="K8" s="723"/>
      <c r="L8" s="723"/>
      <c r="M8" s="720" t="s">
        <v>181</v>
      </c>
      <c r="N8"/>
      <c r="O8"/>
      <c r="P8"/>
      <c r="Q8"/>
      <c r="R8"/>
      <c r="S8"/>
    </row>
    <row r="9" spans="1:25" s="310" customFormat="1" ht="18">
      <c r="A9" s="372"/>
      <c r="B9" s="323" t="s">
        <v>194</v>
      </c>
      <c r="C9" s="316">
        <v>24509.39613021784</v>
      </c>
      <c r="D9" s="316">
        <v>85842.80094098869</v>
      </c>
      <c r="E9" s="314">
        <v>2.502444551669406</v>
      </c>
      <c r="F9" s="316">
        <v>61333.40481077085</v>
      </c>
      <c r="G9" s="316">
        <v>4227.459910420008</v>
      </c>
      <c r="H9" s="435">
        <v>0</v>
      </c>
      <c r="I9" s="316">
        <v>25125.055367099736</v>
      </c>
      <c r="J9" s="316">
        <v>249548.90346790143</v>
      </c>
      <c r="K9" s="314">
        <v>8.932272777980653</v>
      </c>
      <c r="L9" s="316">
        <v>224423.8481008017</v>
      </c>
      <c r="M9" s="316">
        <v>12289.417091889167</v>
      </c>
      <c r="N9"/>
      <c r="O9"/>
      <c r="P9"/>
      <c r="Q9"/>
      <c r="R9"/>
      <c r="S9"/>
      <c r="T9" s="320"/>
      <c r="U9" s="320"/>
      <c r="V9" s="320"/>
      <c r="W9" s="320"/>
      <c r="X9" s="320"/>
      <c r="Y9" s="320"/>
    </row>
    <row r="10" spans="1:25" s="310" customFormat="1" ht="33" customHeight="1">
      <c r="A10" s="372"/>
      <c r="B10" s="547" t="s">
        <v>390</v>
      </c>
      <c r="C10" s="320">
        <v>32219.180848950004</v>
      </c>
      <c r="D10" s="320">
        <v>32072.2158976</v>
      </c>
      <c r="E10" s="319">
        <v>-0.00456141178880387</v>
      </c>
      <c r="F10" s="320">
        <v>-146.9649513500044</v>
      </c>
      <c r="G10" s="320">
        <v>1579.4452820644144</v>
      </c>
      <c r="H10" s="437">
        <v>0</v>
      </c>
      <c r="I10" s="320">
        <v>96657.54254613999</v>
      </c>
      <c r="J10" s="320">
        <v>91179.76408327</v>
      </c>
      <c r="K10" s="319">
        <v>-0.05667202288176465</v>
      </c>
      <c r="L10" s="320">
        <v>-5477.778462869988</v>
      </c>
      <c r="M10" s="320">
        <v>4490.286815880528</v>
      </c>
      <c r="N10"/>
      <c r="O10"/>
      <c r="P10"/>
      <c r="Q10"/>
      <c r="R10"/>
      <c r="S10"/>
      <c r="T10" s="320"/>
      <c r="U10" s="320"/>
      <c r="V10" s="320"/>
      <c r="W10" s="320"/>
      <c r="X10" s="320"/>
      <c r="Y10" s="320"/>
    </row>
    <row r="11" spans="1:25" s="310" customFormat="1" ht="18">
      <c r="A11" s="372"/>
      <c r="B11" s="548" t="s">
        <v>391</v>
      </c>
      <c r="C11" s="580">
        <v>15694.943078</v>
      </c>
      <c r="D11" s="580">
        <v>15685.713771</v>
      </c>
      <c r="E11" s="581">
        <v>-0.0005880433560116928</v>
      </c>
      <c r="F11" s="320">
        <v>-9.229306999999608</v>
      </c>
      <c r="G11" s="320">
        <v>772.4669443021767</v>
      </c>
      <c r="H11" s="437">
        <v>0</v>
      </c>
      <c r="I11" s="320">
        <v>44551.13010479</v>
      </c>
      <c r="J11" s="320">
        <v>44680.808301</v>
      </c>
      <c r="K11" s="319">
        <v>0.0029107723172223654</v>
      </c>
      <c r="L11" s="320">
        <v>129.67819620999944</v>
      </c>
      <c r="M11" s="320">
        <v>2200.37468240914</v>
      </c>
      <c r="N11"/>
      <c r="O11"/>
      <c r="P11"/>
      <c r="Q11"/>
      <c r="R11"/>
      <c r="S11"/>
      <c r="T11" s="320"/>
      <c r="U11" s="320"/>
      <c r="V11" s="320"/>
      <c r="W11" s="320"/>
      <c r="X11" s="320"/>
      <c r="Y11" s="320"/>
    </row>
    <row r="12" spans="1:25" s="310" customFormat="1" ht="18">
      <c r="A12" s="372"/>
      <c r="B12" s="548" t="s">
        <v>392</v>
      </c>
      <c r="C12" s="580">
        <v>1271.6418308618736</v>
      </c>
      <c r="D12" s="580">
        <v>1646.49694325242</v>
      </c>
      <c r="E12" s="581">
        <v>0.29478041952778705</v>
      </c>
      <c r="F12" s="320">
        <v>374.8551123905463</v>
      </c>
      <c r="G12" s="320">
        <v>81.08425801499162</v>
      </c>
      <c r="H12" s="437">
        <v>0</v>
      </c>
      <c r="I12" s="320">
        <v>3814.925492585625</v>
      </c>
      <c r="J12" s="320">
        <v>4939.49082975726</v>
      </c>
      <c r="K12" s="319">
        <v>0.29478041952778566</v>
      </c>
      <c r="L12" s="320">
        <v>1124.5653371716353</v>
      </c>
      <c r="M12" s="320">
        <v>243.25277404497487</v>
      </c>
      <c r="N12"/>
      <c r="O12"/>
      <c r="P12"/>
      <c r="Q12"/>
      <c r="R12"/>
      <c r="S12"/>
      <c r="T12" s="320"/>
      <c r="U12" s="320"/>
      <c r="V12" s="320"/>
      <c r="W12" s="320"/>
      <c r="X12" s="320"/>
      <c r="Y12" s="320"/>
    </row>
    <row r="13" spans="1:25" s="310" customFormat="1" ht="18">
      <c r="A13" s="453"/>
      <c r="B13" s="548" t="s">
        <v>393</v>
      </c>
      <c r="C13" s="580">
        <v>18573.771856428677</v>
      </c>
      <c r="D13" s="580">
        <v>16027.879931199706</v>
      </c>
      <c r="E13" s="581">
        <v>-0.1370691933177696</v>
      </c>
      <c r="F13" s="320">
        <v>-2545.8919252289706</v>
      </c>
      <c r="G13" s="320">
        <v>789.3174397320844</v>
      </c>
      <c r="H13" s="437">
        <v>0</v>
      </c>
      <c r="I13" s="320">
        <v>54918.3040853084</v>
      </c>
      <c r="J13" s="320">
        <v>51363.95927768478</v>
      </c>
      <c r="K13" s="319">
        <v>-0.06472058572861994</v>
      </c>
      <c r="L13" s="320">
        <v>-3554.3448076236236</v>
      </c>
      <c r="M13" s="320">
        <v>2529.496664911099</v>
      </c>
      <c r="N13"/>
      <c r="O13"/>
      <c r="P13"/>
      <c r="Q13"/>
      <c r="R13"/>
      <c r="S13"/>
      <c r="T13" s="320"/>
      <c r="U13" s="320"/>
      <c r="V13" s="320"/>
      <c r="W13" s="320"/>
      <c r="X13" s="320"/>
      <c r="Y13" s="320"/>
    </row>
    <row r="14" spans="1:25" s="310" customFormat="1" ht="18">
      <c r="A14" s="453"/>
      <c r="B14" s="547" t="s">
        <v>394</v>
      </c>
      <c r="C14" s="320">
        <v>18208.06654547589</v>
      </c>
      <c r="D14" s="320">
        <v>17623.39043440239</v>
      </c>
      <c r="E14" s="319">
        <v>-0.03211082898962558</v>
      </c>
      <c r="F14" s="320">
        <v>-584.6761110734988</v>
      </c>
      <c r="G14" s="320">
        <v>867.8907925934399</v>
      </c>
      <c r="H14" s="437">
        <v>0</v>
      </c>
      <c r="I14" s="320">
        <v>50070.5988671535</v>
      </c>
      <c r="J14" s="320">
        <v>54026.83815134566</v>
      </c>
      <c r="K14" s="319">
        <v>0.07901322080626172</v>
      </c>
      <c r="L14" s="320">
        <v>3956.239284192161</v>
      </c>
      <c r="M14" s="320">
        <v>2660.634204242375</v>
      </c>
      <c r="N14"/>
      <c r="O14"/>
      <c r="P14"/>
      <c r="Q14"/>
      <c r="R14"/>
      <c r="S14"/>
      <c r="T14" s="320"/>
      <c r="U14" s="320"/>
      <c r="V14" s="320"/>
      <c r="W14" s="320"/>
      <c r="X14" s="320"/>
      <c r="Y14" s="320"/>
    </row>
    <row r="15" spans="1:25" s="310" customFormat="1" ht="18" hidden="1">
      <c r="A15" s="453"/>
      <c r="B15" s="547" t="s">
        <v>436</v>
      </c>
      <c r="C15" s="320">
        <v>0</v>
      </c>
      <c r="D15" s="320">
        <v>0</v>
      </c>
      <c r="E15" s="319">
        <v>0</v>
      </c>
      <c r="F15" s="320">
        <v>0</v>
      </c>
      <c r="G15" s="320">
        <v>0</v>
      </c>
      <c r="H15" s="437">
        <v>0</v>
      </c>
      <c r="I15" s="320">
        <v>0</v>
      </c>
      <c r="J15" s="320">
        <v>0</v>
      </c>
      <c r="K15" s="319">
        <v>0</v>
      </c>
      <c r="L15" s="320">
        <v>0</v>
      </c>
      <c r="M15" s="320">
        <v>0</v>
      </c>
      <c r="N15"/>
      <c r="O15"/>
      <c r="P15"/>
      <c r="Q15"/>
      <c r="R15"/>
      <c r="S15"/>
      <c r="T15" s="320"/>
      <c r="U15" s="320"/>
      <c r="V15" s="320"/>
      <c r="W15" s="320"/>
      <c r="X15" s="320"/>
      <c r="Y15" s="320"/>
    </row>
    <row r="16" spans="1:25" s="310" customFormat="1" ht="18">
      <c r="A16" s="453"/>
      <c r="B16" s="547" t="s">
        <v>395</v>
      </c>
      <c r="C16" s="320">
        <v>-8186.003418259999</v>
      </c>
      <c r="D16" s="320">
        <v>-6050.003977969987</v>
      </c>
      <c r="E16" s="319">
        <v>0.26093312342447517</v>
      </c>
      <c r="F16" s="320">
        <v>2135.999440290012</v>
      </c>
      <c r="G16" s="320">
        <v>-297.9416910258045</v>
      </c>
      <c r="H16" s="437">
        <v>0</v>
      </c>
      <c r="I16" s="320">
        <v>-16110.57939667</v>
      </c>
      <c r="J16" s="320">
        <v>-38242.46364028999</v>
      </c>
      <c r="K16" s="319">
        <v>-1.3737484977228425</v>
      </c>
      <c r="L16" s="320">
        <v>-22131.884243619992</v>
      </c>
      <c r="M16" s="320">
        <v>-1883.3085610307294</v>
      </c>
      <c r="N16"/>
      <c r="O16"/>
      <c r="P16"/>
      <c r="Q16"/>
      <c r="R16"/>
      <c r="S16"/>
      <c r="T16" s="320"/>
      <c r="U16" s="320"/>
      <c r="V16" s="320"/>
      <c r="W16" s="320"/>
      <c r="X16" s="320"/>
      <c r="Y16" s="320"/>
    </row>
    <row r="17" spans="1:25" s="340" customFormat="1" ht="18">
      <c r="A17" s="453"/>
      <c r="B17" s="340" t="s">
        <v>396</v>
      </c>
      <c r="C17" s="316">
        <v>68357.82705395055</v>
      </c>
      <c r="D17" s="316">
        <v>128184.07251196838</v>
      </c>
      <c r="E17" s="314">
        <v>0.875192323050303</v>
      </c>
      <c r="F17" s="316">
        <v>59826.24545801783</v>
      </c>
      <c r="G17" s="316">
        <v>6312.620531466974</v>
      </c>
      <c r="H17" s="435">
        <v>0</v>
      </c>
      <c r="I17" s="316">
        <v>162294.86587165605</v>
      </c>
      <c r="J17" s="316">
        <v>358256.7022091547</v>
      </c>
      <c r="K17" s="621">
        <v>1.2074432255452043</v>
      </c>
      <c r="L17" s="316">
        <v>195961.83633749868</v>
      </c>
      <c r="M17" s="316">
        <v>17642.89875943833</v>
      </c>
      <c r="N17"/>
      <c r="O17"/>
      <c r="P17"/>
      <c r="Q17"/>
      <c r="R17"/>
      <c r="S17"/>
      <c r="T17" s="320"/>
      <c r="U17" s="320"/>
      <c r="V17" s="320"/>
      <c r="W17" s="320"/>
      <c r="X17" s="320"/>
      <c r="Y17" s="320"/>
    </row>
    <row r="18" spans="1:19" s="310" customFormat="1" ht="12" customHeight="1">
      <c r="A18" s="372"/>
      <c r="C18" s="483"/>
      <c r="D18" s="483"/>
      <c r="E18" s="483"/>
      <c r="F18" s="483"/>
      <c r="G18" s="483"/>
      <c r="H18" s="484"/>
      <c r="N18"/>
      <c r="O18"/>
      <c r="P18"/>
      <c r="Q18"/>
      <c r="R18"/>
      <c r="S18"/>
    </row>
    <row r="19" spans="1:19" s="310" customFormat="1" ht="18">
      <c r="A19" s="372"/>
      <c r="B19" s="697"/>
      <c r="C19" s="697"/>
      <c r="D19" s="697"/>
      <c r="E19" s="697"/>
      <c r="F19" s="697"/>
      <c r="G19" s="697"/>
      <c r="H19" s="726"/>
      <c r="I19" s="726"/>
      <c r="J19" s="726"/>
      <c r="K19" s="726"/>
      <c r="L19" s="726"/>
      <c r="M19" s="726"/>
      <c r="N19"/>
      <c r="O19"/>
      <c r="P19"/>
      <c r="Q19"/>
      <c r="R19"/>
      <c r="S19"/>
    </row>
    <row r="20" spans="1:19" s="345" customFormat="1" ht="24" customHeight="1">
      <c r="A20" s="549"/>
      <c r="B20" s="550"/>
      <c r="C20" s="550"/>
      <c r="D20" s="550"/>
      <c r="E20" s="550"/>
      <c r="F20" s="550"/>
      <c r="G20" s="550"/>
      <c r="J20" s="614"/>
      <c r="N20"/>
      <c r="O20"/>
      <c r="P20"/>
      <c r="Q20"/>
      <c r="R20"/>
      <c r="S20"/>
    </row>
    <row r="21" spans="1:19" s="310" customFormat="1" ht="18">
      <c r="A21" s="372"/>
      <c r="B21" s="550"/>
      <c r="C21" s="550"/>
      <c r="D21" s="550"/>
      <c r="E21" s="550"/>
      <c r="F21" s="550"/>
      <c r="G21" s="550"/>
      <c r="H21" s="550"/>
      <c r="I21" s="550"/>
      <c r="J21" s="550"/>
      <c r="K21" s="550"/>
      <c r="L21" s="550"/>
      <c r="M21" s="550"/>
      <c r="N21"/>
      <c r="O21"/>
      <c r="P21"/>
      <c r="Q21"/>
      <c r="R21"/>
      <c r="S21"/>
    </row>
    <row r="22" spans="1:13" ht="18">
      <c r="A22" s="370"/>
      <c r="C22" s="550"/>
      <c r="D22" s="550"/>
      <c r="E22" s="550"/>
      <c r="F22" s="550"/>
      <c r="G22" s="550"/>
      <c r="H22" s="550"/>
      <c r="I22" s="550"/>
      <c r="J22" s="550"/>
      <c r="K22" s="550"/>
      <c r="L22" s="550"/>
      <c r="M22" s="550"/>
    </row>
    <row r="23" spans="1:13" ht="3.75" customHeight="1">
      <c r="A23" s="370"/>
      <c r="C23" s="550"/>
      <c r="D23" s="550"/>
      <c r="E23" s="550"/>
      <c r="F23" s="550"/>
      <c r="G23" s="550"/>
      <c r="H23" s="550"/>
      <c r="I23" s="550"/>
      <c r="J23" s="550"/>
      <c r="K23" s="550"/>
      <c r="L23" s="550"/>
      <c r="M23" s="550"/>
    </row>
    <row r="24" spans="1:13" ht="18">
      <c r="A24" s="75"/>
      <c r="C24" s="550"/>
      <c r="D24" s="550"/>
      <c r="E24" s="550"/>
      <c r="F24" s="550"/>
      <c r="G24" s="550"/>
      <c r="H24" s="550"/>
      <c r="I24" s="550"/>
      <c r="J24" s="550"/>
      <c r="K24" s="550"/>
      <c r="L24" s="550"/>
      <c r="M24" s="550"/>
    </row>
    <row r="25" spans="1:19" s="78" customFormat="1" ht="18">
      <c r="A25" s="75"/>
      <c r="C25" s="550"/>
      <c r="D25" s="550"/>
      <c r="E25" s="550"/>
      <c r="F25" s="550"/>
      <c r="G25" s="550"/>
      <c r="H25" s="550"/>
      <c r="I25" s="550"/>
      <c r="J25" s="550"/>
      <c r="K25" s="550"/>
      <c r="L25" s="550"/>
      <c r="M25" s="550"/>
      <c r="N25"/>
      <c r="O25"/>
      <c r="P25"/>
      <c r="Q25"/>
      <c r="R25"/>
      <c r="S25"/>
    </row>
    <row r="26" spans="1:13" ht="18">
      <c r="A26" s="75"/>
      <c r="C26" s="550"/>
      <c r="D26" s="550"/>
      <c r="E26" s="550"/>
      <c r="F26" s="550"/>
      <c r="G26" s="550"/>
      <c r="H26" s="550"/>
      <c r="I26" s="550"/>
      <c r="J26" s="550"/>
      <c r="K26" s="550"/>
      <c r="L26" s="550"/>
      <c r="M26" s="550"/>
    </row>
    <row r="27" spans="1:7" ht="18">
      <c r="A27" s="370"/>
      <c r="C27" s="550"/>
      <c r="D27" s="550"/>
      <c r="E27" s="550"/>
      <c r="F27" s="550"/>
      <c r="G27" s="550"/>
    </row>
    <row r="28" spans="1:7" ht="18">
      <c r="A28" s="370"/>
      <c r="C28" s="550"/>
      <c r="D28" s="550"/>
      <c r="E28" s="550"/>
      <c r="F28" s="550"/>
      <c r="G28" s="550"/>
    </row>
    <row r="29" spans="1:7" ht="18">
      <c r="A29" s="370"/>
      <c r="C29" s="550"/>
      <c r="D29" s="550"/>
      <c r="E29" s="550"/>
      <c r="F29" s="550"/>
      <c r="G29" s="550"/>
    </row>
    <row r="30" ht="18">
      <c r="A30" s="75"/>
    </row>
    <row r="31" ht="18">
      <c r="A31" s="370"/>
    </row>
    <row r="32" ht="18">
      <c r="A32" s="75"/>
    </row>
    <row r="33" ht="18">
      <c r="A33" s="75"/>
    </row>
    <row r="34" ht="18">
      <c r="A34" s="75"/>
    </row>
  </sheetData>
  <sheetProtection/>
  <mergeCells count="2">
    <mergeCell ref="B3:M3"/>
    <mergeCell ref="B4:M4"/>
  </mergeCells>
  <hyperlinks>
    <hyperlink ref="A1" location="Index!A1" display="Index"/>
  </hyperlinks>
  <printOptions horizontalCentered="1" verticalCentered="1"/>
  <pageMargins left="0.7480314960629921" right="0.7480314960629921" top="0.984251968503937" bottom="0.984251968503937" header="0.5118110236220472" footer="0.5118110236220472"/>
  <pageSetup fitToHeight="1" fitToWidth="1" horizontalDpi="600" verticalDpi="600" orientation="landscape" r:id="rId1"/>
</worksheet>
</file>

<file path=xl/worksheets/sheet33.xml><?xml version="1.0" encoding="utf-8"?>
<worksheet xmlns="http://schemas.openxmlformats.org/spreadsheetml/2006/main" xmlns:r="http://schemas.openxmlformats.org/officeDocument/2006/relationships">
  <sheetPr>
    <pageSetUpPr fitToPage="1"/>
  </sheetPr>
  <dimension ref="A1:AA115"/>
  <sheetViews>
    <sheetView showGridLines="0" zoomScale="80" zoomScaleNormal="80" zoomScalePageLayoutView="0" workbookViewId="0" topLeftCell="A61">
      <selection activeCell="E70" sqref="E70"/>
    </sheetView>
  </sheetViews>
  <sheetFormatPr defaultColWidth="9.140625" defaultRowHeight="12.75"/>
  <cols>
    <col min="1" max="1" width="7.28125" style="558" bestFit="1" customWidth="1"/>
    <col min="2" max="2" width="60.140625" style="510" customWidth="1"/>
    <col min="3" max="3" width="17.8515625" style="510" customWidth="1"/>
    <col min="4" max="4" width="18.28125" style="510" customWidth="1"/>
    <col min="5" max="5" width="16.7109375" style="510" customWidth="1"/>
    <col min="6" max="7" width="15.7109375" style="510" hidden="1" customWidth="1"/>
    <col min="8" max="8" width="15.7109375" style="510" customWidth="1"/>
    <col min="9" max="9" width="16.421875" style="510" customWidth="1"/>
    <col min="10" max="10" width="17.7109375" style="510" bestFit="1" customWidth="1"/>
    <col min="11" max="11" width="16.57421875" style="510" customWidth="1"/>
    <col min="12" max="12" width="18.00390625" style="510" customWidth="1"/>
    <col min="13" max="13" width="16.8515625" style="0" bestFit="1" customWidth="1"/>
    <col min="14" max="18" width="9.140625" style="0" customWidth="1"/>
    <col min="19" max="19" width="11.57421875" style="0" bestFit="1" customWidth="1"/>
    <col min="20" max="27" width="9.140625" style="0" customWidth="1"/>
    <col min="28" max="16384" width="9.140625" style="510" customWidth="1"/>
  </cols>
  <sheetData>
    <row r="1" spans="1:4" ht="18">
      <c r="A1" s="739" t="s">
        <v>33</v>
      </c>
      <c r="C1" s="552"/>
      <c r="D1" s="552"/>
    </row>
    <row r="3" spans="1:27" s="511" customFormat="1" ht="18">
      <c r="A3" s="553"/>
      <c r="B3" s="685" t="s">
        <v>34</v>
      </c>
      <c r="C3" s="685"/>
      <c r="D3" s="685"/>
      <c r="E3" s="685"/>
      <c r="F3" s="685"/>
      <c r="G3" s="685"/>
      <c r="H3" s="685"/>
      <c r="I3" s="685"/>
      <c r="J3" s="685"/>
      <c r="K3" s="685"/>
      <c r="L3" s="685"/>
      <c r="M3"/>
      <c r="N3"/>
      <c r="O3"/>
      <c r="P3"/>
      <c r="Q3"/>
      <c r="R3"/>
      <c r="S3"/>
      <c r="T3"/>
      <c r="U3"/>
      <c r="V3"/>
      <c r="W3"/>
      <c r="X3"/>
      <c r="Y3"/>
      <c r="Z3"/>
      <c r="AA3"/>
    </row>
    <row r="4" spans="1:27" s="511" customFormat="1" ht="18">
      <c r="A4" s="553"/>
      <c r="B4" s="685" t="s">
        <v>32</v>
      </c>
      <c r="C4" s="698"/>
      <c r="D4" s="698"/>
      <c r="E4" s="698"/>
      <c r="F4" s="698"/>
      <c r="G4" s="698"/>
      <c r="H4" s="698"/>
      <c r="I4" s="698"/>
      <c r="J4" s="698"/>
      <c r="K4" s="698"/>
      <c r="L4" s="685"/>
      <c r="M4"/>
      <c r="N4"/>
      <c r="O4"/>
      <c r="P4"/>
      <c r="Q4"/>
      <c r="R4"/>
      <c r="S4"/>
      <c r="T4"/>
      <c r="U4"/>
      <c r="V4"/>
      <c r="W4"/>
      <c r="X4"/>
      <c r="Y4"/>
      <c r="Z4"/>
      <c r="AA4"/>
    </row>
    <row r="5" spans="1:27" s="511" customFormat="1" ht="12" customHeight="1">
      <c r="A5" s="553"/>
      <c r="B5" s="513"/>
      <c r="C5" s="554"/>
      <c r="D5" s="554"/>
      <c r="E5" s="554"/>
      <c r="F5" s="554"/>
      <c r="G5" s="554"/>
      <c r="H5" s="554"/>
      <c r="I5" s="554"/>
      <c r="J5" s="554"/>
      <c r="K5" s="554"/>
      <c r="M5"/>
      <c r="N5"/>
      <c r="O5"/>
      <c r="P5"/>
      <c r="Q5"/>
      <c r="R5"/>
      <c r="S5"/>
      <c r="T5"/>
      <c r="U5"/>
      <c r="V5"/>
      <c r="W5"/>
      <c r="X5"/>
      <c r="Y5"/>
      <c r="Z5"/>
      <c r="AA5"/>
    </row>
    <row r="6" spans="1:27" s="511" customFormat="1" ht="90">
      <c r="A6" s="553"/>
      <c r="B6" s="310"/>
      <c r="C6" s="699" t="s">
        <v>397</v>
      </c>
      <c r="D6" s="699" t="s">
        <v>398</v>
      </c>
      <c r="E6" s="699" t="s">
        <v>399</v>
      </c>
      <c r="F6" s="699" t="s">
        <v>400</v>
      </c>
      <c r="G6" s="699" t="s">
        <v>401</v>
      </c>
      <c r="H6" s="699" t="s">
        <v>402</v>
      </c>
      <c r="I6" s="699" t="s">
        <v>403</v>
      </c>
      <c r="J6" s="699" t="s">
        <v>404</v>
      </c>
      <c r="K6" s="699" t="s">
        <v>405</v>
      </c>
      <c r="L6" s="699" t="s">
        <v>64</v>
      </c>
      <c r="M6"/>
      <c r="N6"/>
      <c r="O6"/>
      <c r="P6"/>
      <c r="Q6"/>
      <c r="R6"/>
      <c r="S6"/>
      <c r="T6"/>
      <c r="U6"/>
      <c r="V6"/>
      <c r="W6"/>
      <c r="X6"/>
      <c r="Y6"/>
      <c r="Z6"/>
      <c r="AA6"/>
    </row>
    <row r="7" spans="1:27" s="511" customFormat="1" ht="18">
      <c r="A7" s="553"/>
      <c r="B7" s="310"/>
      <c r="C7" s="786" t="s">
        <v>180</v>
      </c>
      <c r="D7" s="786"/>
      <c r="E7" s="786"/>
      <c r="F7" s="786"/>
      <c r="G7" s="786"/>
      <c r="H7" s="786"/>
      <c r="I7" s="786"/>
      <c r="J7" s="786"/>
      <c r="K7" s="786"/>
      <c r="L7" s="786"/>
      <c r="M7"/>
      <c r="N7"/>
      <c r="O7"/>
      <c r="P7"/>
      <c r="Q7"/>
      <c r="R7"/>
      <c r="S7"/>
      <c r="T7"/>
      <c r="U7"/>
      <c r="V7"/>
      <c r="W7"/>
      <c r="X7"/>
      <c r="Y7"/>
      <c r="Z7"/>
      <c r="AA7"/>
    </row>
    <row r="8" spans="1:27" s="511" customFormat="1" ht="18">
      <c r="A8" s="553"/>
      <c r="B8" s="340" t="s">
        <v>458</v>
      </c>
      <c r="C8" s="316"/>
      <c r="D8" s="316"/>
      <c r="E8" s="316"/>
      <c r="F8" s="316"/>
      <c r="G8" s="316"/>
      <c r="H8" s="316"/>
      <c r="I8" s="316"/>
      <c r="J8" s="316"/>
      <c r="K8" s="316"/>
      <c r="M8"/>
      <c r="N8"/>
      <c r="O8"/>
      <c r="P8"/>
      <c r="Q8"/>
      <c r="R8"/>
      <c r="S8"/>
      <c r="T8"/>
      <c r="U8"/>
      <c r="V8"/>
      <c r="W8"/>
      <c r="X8"/>
      <c r="Y8"/>
      <c r="Z8"/>
      <c r="AA8"/>
    </row>
    <row r="9" spans="1:27" s="523" customFormat="1" ht="18">
      <c r="A9" s="553"/>
      <c r="B9" s="352" t="s">
        <v>182</v>
      </c>
      <c r="C9" s="316">
        <v>651518.54259933</v>
      </c>
      <c r="D9" s="316">
        <v>617574.17569329</v>
      </c>
      <c r="E9" s="316">
        <v>0</v>
      </c>
      <c r="F9" s="316">
        <v>62973.11063886999</v>
      </c>
      <c r="G9" s="316">
        <v>485995.72013201995</v>
      </c>
      <c r="H9" s="316">
        <v>62973.11063886999</v>
      </c>
      <c r="I9" s="316">
        <v>485995.72013201995</v>
      </c>
      <c r="J9" s="316">
        <v>80269.12700196374</v>
      </c>
      <c r="K9" s="316">
        <v>-848632.096728272</v>
      </c>
      <c r="L9" s="316">
        <v>1049698.5793372015</v>
      </c>
      <c r="M9"/>
      <c r="N9"/>
      <c r="O9"/>
      <c r="P9"/>
      <c r="Q9"/>
      <c r="R9"/>
      <c r="S9"/>
      <c r="T9"/>
      <c r="U9"/>
      <c r="V9"/>
      <c r="W9"/>
      <c r="X9"/>
      <c r="Y9"/>
      <c r="Z9"/>
      <c r="AA9"/>
    </row>
    <row r="10" spans="1:27" s="511" customFormat="1" ht="18">
      <c r="A10" s="555"/>
      <c r="B10" s="317" t="s">
        <v>406</v>
      </c>
      <c r="C10" s="320">
        <v>335604.54469033</v>
      </c>
      <c r="D10" s="320">
        <v>492800.33079937997</v>
      </c>
      <c r="E10" s="320">
        <v>0</v>
      </c>
      <c r="F10" s="320">
        <v>0</v>
      </c>
      <c r="G10" s="320">
        <v>208636.96465471</v>
      </c>
      <c r="H10" s="320">
        <v>0</v>
      </c>
      <c r="I10" s="320">
        <v>208636.96465471</v>
      </c>
      <c r="J10" s="320">
        <v>9178.782597610001</v>
      </c>
      <c r="K10" s="320">
        <v>0</v>
      </c>
      <c r="L10" s="320">
        <v>1046220.62274203</v>
      </c>
      <c r="M10"/>
      <c r="N10"/>
      <c r="O10"/>
      <c r="P10"/>
      <c r="Q10"/>
      <c r="R10"/>
      <c r="S10"/>
      <c r="T10"/>
      <c r="U10"/>
      <c r="V10"/>
      <c r="W10"/>
      <c r="X10"/>
      <c r="Y10"/>
      <c r="Z10"/>
      <c r="AA10"/>
    </row>
    <row r="11" spans="1:27" s="511" customFormat="1" ht="18">
      <c r="A11" s="555"/>
      <c r="B11" s="317" t="s">
        <v>407</v>
      </c>
      <c r="C11" s="320">
        <v>315840.61488532</v>
      </c>
      <c r="D11" s="320">
        <v>124338.00722952001</v>
      </c>
      <c r="E11" s="320">
        <v>0</v>
      </c>
      <c r="F11" s="320">
        <v>60838.89233930999</v>
      </c>
      <c r="G11" s="320">
        <v>276533.10005288996</v>
      </c>
      <c r="H11" s="320">
        <v>60838.89233930999</v>
      </c>
      <c r="I11" s="320">
        <v>276533.10005288996</v>
      </c>
      <c r="J11" s="320">
        <v>71081.48222123217</v>
      </c>
      <c r="K11" s="320">
        <v>-848632.096728272</v>
      </c>
      <c r="L11" s="320">
        <v>0</v>
      </c>
      <c r="M11"/>
      <c r="N11"/>
      <c r="O11"/>
      <c r="P11"/>
      <c r="Q11"/>
      <c r="R11"/>
      <c r="S11"/>
      <c r="T11"/>
      <c r="U11"/>
      <c r="V11"/>
      <c r="W11"/>
      <c r="X11"/>
      <c r="Y11"/>
      <c r="Z11"/>
      <c r="AA11"/>
    </row>
    <row r="12" spans="1:27" s="511" customFormat="1" ht="18">
      <c r="A12" s="555"/>
      <c r="B12" s="317" t="s">
        <v>408</v>
      </c>
      <c r="C12" s="320">
        <v>73.38302368000001</v>
      </c>
      <c r="D12" s="320">
        <v>435.83766439</v>
      </c>
      <c r="E12" s="320">
        <v>0</v>
      </c>
      <c r="F12" s="320">
        <v>2134.21829956</v>
      </c>
      <c r="G12" s="320">
        <v>825.6554244199999</v>
      </c>
      <c r="H12" s="320">
        <v>2134.21829956</v>
      </c>
      <c r="I12" s="320">
        <v>825.6554244199999</v>
      </c>
      <c r="J12" s="320">
        <v>8.8621831215675</v>
      </c>
      <c r="K12" s="320">
        <v>0</v>
      </c>
      <c r="L12" s="320">
        <v>3477.956595171567</v>
      </c>
      <c r="M12"/>
      <c r="N12"/>
      <c r="O12"/>
      <c r="P12"/>
      <c r="Q12"/>
      <c r="R12"/>
      <c r="S12"/>
      <c r="T12"/>
      <c r="U12"/>
      <c r="V12"/>
      <c r="W12"/>
      <c r="X12"/>
      <c r="Y12"/>
      <c r="Z12"/>
      <c r="AA12"/>
    </row>
    <row r="13" spans="1:27" s="511" customFormat="1" ht="36">
      <c r="A13" s="555"/>
      <c r="B13" s="568" t="s">
        <v>186</v>
      </c>
      <c r="C13" s="320">
        <v>-37635.67397866</v>
      </c>
      <c r="D13" s="320">
        <v>-278.61598058</v>
      </c>
      <c r="E13" s="320">
        <v>0</v>
      </c>
      <c r="F13" s="320">
        <v>-328.17368105</v>
      </c>
      <c r="G13" s="320">
        <v>0</v>
      </c>
      <c r="H13" s="320">
        <v>-328.17368105</v>
      </c>
      <c r="I13" s="320">
        <v>0</v>
      </c>
      <c r="J13" s="320">
        <v>0</v>
      </c>
      <c r="K13" s="320">
        <v>0</v>
      </c>
      <c r="L13" s="320">
        <v>-38242.46364029</v>
      </c>
      <c r="M13"/>
      <c r="N13"/>
      <c r="O13"/>
      <c r="P13"/>
      <c r="Q13"/>
      <c r="R13"/>
      <c r="S13"/>
      <c r="T13"/>
      <c r="U13"/>
      <c r="V13"/>
      <c r="W13"/>
      <c r="X13"/>
      <c r="Y13"/>
      <c r="Z13"/>
      <c r="AA13"/>
    </row>
    <row r="14" spans="1:27" s="523" customFormat="1" ht="15" customHeight="1">
      <c r="A14" s="555"/>
      <c r="B14" s="568" t="s">
        <v>187</v>
      </c>
      <c r="C14" s="320">
        <v>328653.1118400499</v>
      </c>
      <c r="D14" s="320">
        <v>668263.46247289</v>
      </c>
      <c r="E14" s="320">
        <v>0</v>
      </c>
      <c r="F14" s="320">
        <v>33892.35716773</v>
      </c>
      <c r="G14" s="320">
        <v>472133.74250188</v>
      </c>
      <c r="H14" s="320">
        <v>33892.35716773</v>
      </c>
      <c r="I14" s="320">
        <v>472133.74250188</v>
      </c>
      <c r="J14" s="320">
        <v>27110.89561512553</v>
      </c>
      <c r="K14" s="320">
        <v>-797762.5402653919</v>
      </c>
      <c r="L14" s="320">
        <v>732291.0293322835</v>
      </c>
      <c r="M14"/>
      <c r="N14"/>
      <c r="O14"/>
      <c r="P14"/>
      <c r="Q14"/>
      <c r="R14"/>
      <c r="S14"/>
      <c r="T14"/>
      <c r="U14"/>
      <c r="V14"/>
      <c r="W14"/>
      <c r="X14"/>
      <c r="Y14"/>
      <c r="Z14"/>
      <c r="AA14"/>
    </row>
    <row r="15" spans="1:27" s="523" customFormat="1" ht="15" customHeight="1">
      <c r="A15" s="555"/>
      <c r="B15" s="323" t="s">
        <v>409</v>
      </c>
      <c r="C15" s="316">
        <v>360501.10473794007</v>
      </c>
      <c r="D15" s="316">
        <v>-50410.670799020096</v>
      </c>
      <c r="E15" s="316">
        <v>0</v>
      </c>
      <c r="F15" s="316">
        <v>29408.927152189994</v>
      </c>
      <c r="G15" s="316">
        <v>13861.977630139969</v>
      </c>
      <c r="H15" s="316">
        <v>29408.927152189994</v>
      </c>
      <c r="I15" s="316">
        <v>13861.977630139969</v>
      </c>
      <c r="J15" s="316">
        <v>53158.23138683822</v>
      </c>
      <c r="K15" s="316">
        <v>-50869.55646288011</v>
      </c>
      <c r="L15" s="316">
        <v>355650.0136452081</v>
      </c>
      <c r="M15"/>
      <c r="N15"/>
      <c r="O15"/>
      <c r="P15"/>
      <c r="Q15"/>
      <c r="R15"/>
      <c r="S15"/>
      <c r="T15"/>
      <c r="U15"/>
      <c r="V15"/>
      <c r="W15"/>
      <c r="X15"/>
      <c r="Y15"/>
      <c r="Z15"/>
      <c r="AA15"/>
    </row>
    <row r="16" spans="1:27" s="523" customFormat="1" ht="15" customHeight="1">
      <c r="A16" s="555"/>
      <c r="B16" s="568" t="s">
        <v>189</v>
      </c>
      <c r="C16" s="320">
        <v>4526.73429794</v>
      </c>
      <c r="D16" s="320">
        <v>7197.51822187</v>
      </c>
      <c r="E16" s="320">
        <v>0</v>
      </c>
      <c r="F16" s="320">
        <v>87.12514085</v>
      </c>
      <c r="G16" s="320">
        <v>215.82740494</v>
      </c>
      <c r="H16" s="320">
        <v>87.12514085</v>
      </c>
      <c r="I16" s="320">
        <v>215.82740494</v>
      </c>
      <c r="J16" s="320">
        <v>321.3648177733014</v>
      </c>
      <c r="K16" s="320">
        <v>0</v>
      </c>
      <c r="L16" s="320">
        <v>12348.569883373302</v>
      </c>
      <c r="M16"/>
      <c r="N16"/>
      <c r="O16"/>
      <c r="P16"/>
      <c r="Q16"/>
      <c r="R16"/>
      <c r="S16"/>
      <c r="T16"/>
      <c r="U16"/>
      <c r="V16"/>
      <c r="W16"/>
      <c r="X16"/>
      <c r="Y16"/>
      <c r="Z16"/>
      <c r="AA16"/>
    </row>
    <row r="17" spans="1:27" s="523" customFormat="1" ht="15" customHeight="1">
      <c r="A17" s="555"/>
      <c r="B17" s="568" t="s">
        <v>190</v>
      </c>
      <c r="C17" s="320">
        <v>3146.2081063699998</v>
      </c>
      <c r="D17" s="320">
        <v>189.34461667</v>
      </c>
      <c r="E17" s="320">
        <v>0</v>
      </c>
      <c r="F17" s="320">
        <v>73.76860902</v>
      </c>
      <c r="G17" s="320">
        <v>7.09355691</v>
      </c>
      <c r="H17" s="320">
        <v>73.76860902</v>
      </c>
      <c r="I17" s="320">
        <v>7.09355691</v>
      </c>
      <c r="J17" s="320">
        <v>148.47701646000002</v>
      </c>
      <c r="K17" s="320">
        <v>4.1759140240229</v>
      </c>
      <c r="L17" s="320">
        <v>3569.067819454023</v>
      </c>
      <c r="M17"/>
      <c r="N17"/>
      <c r="O17"/>
      <c r="P17"/>
      <c r="Q17"/>
      <c r="R17"/>
      <c r="S17"/>
      <c r="T17"/>
      <c r="U17"/>
      <c r="V17"/>
      <c r="W17"/>
      <c r="X17"/>
      <c r="Y17"/>
      <c r="Z17"/>
      <c r="AA17"/>
    </row>
    <row r="18" spans="1:27" s="523" customFormat="1" ht="15" customHeight="1">
      <c r="A18" s="555"/>
      <c r="B18" s="568" t="str">
        <f>'17'!B18</f>
        <v>Transportation and distribution expenses</v>
      </c>
      <c r="C18" s="320">
        <v>230.43566265</v>
      </c>
      <c r="D18" s="320">
        <v>10852.330969569999</v>
      </c>
      <c r="E18" s="320">
        <v>0</v>
      </c>
      <c r="F18" s="320">
        <v>89.78491675</v>
      </c>
      <c r="G18" s="320">
        <v>1031.67285847</v>
      </c>
      <c r="H18" s="320">
        <v>89.78491675</v>
      </c>
      <c r="I18" s="320">
        <v>1031.67285847</v>
      </c>
      <c r="J18" s="320">
        <v>37.559775672289994</v>
      </c>
      <c r="K18" s="320">
        <v>-2851.06193432</v>
      </c>
      <c r="L18" s="320">
        <v>9390.722248792288</v>
      </c>
      <c r="M18"/>
      <c r="N18"/>
      <c r="O18"/>
      <c r="P18"/>
      <c r="Q18"/>
      <c r="R18"/>
      <c r="S18"/>
      <c r="T18"/>
      <c r="U18"/>
      <c r="V18"/>
      <c r="W18"/>
      <c r="X18"/>
      <c r="Y18"/>
      <c r="Z18"/>
      <c r="AA18"/>
    </row>
    <row r="19" spans="1:27" s="523" customFormat="1" ht="15" customHeight="1">
      <c r="A19" s="555"/>
      <c r="B19" s="568" t="str">
        <f>'17'!B19</f>
        <v>Administrative expenses</v>
      </c>
      <c r="C19" s="320">
        <v>43907.36062192</v>
      </c>
      <c r="D19" s="320">
        <v>38721.62442817</v>
      </c>
      <c r="E19" s="320">
        <v>0</v>
      </c>
      <c r="F19" s="320">
        <v>12262.17804461</v>
      </c>
      <c r="G19" s="320">
        <v>1262.65734797</v>
      </c>
      <c r="H19" s="320">
        <v>12262.17804461</v>
      </c>
      <c r="I19" s="320">
        <v>1262.65734797</v>
      </c>
      <c r="J19" s="320">
        <v>57258.259975466455</v>
      </c>
      <c r="K19" s="320">
        <v>-47922.15974214345</v>
      </c>
      <c r="L19" s="320">
        <v>105489.92067599302</v>
      </c>
      <c r="M19"/>
      <c r="N19"/>
      <c r="O19"/>
      <c r="P19"/>
      <c r="Q19"/>
      <c r="R19"/>
      <c r="S19"/>
      <c r="T19"/>
      <c r="U19"/>
      <c r="V19"/>
      <c r="W19"/>
      <c r="X19"/>
      <c r="Y19"/>
      <c r="Z19"/>
      <c r="AA19"/>
    </row>
    <row r="20" spans="1:27" s="523" customFormat="1" ht="15" customHeight="1">
      <c r="A20" s="555"/>
      <c r="B20" s="568" t="s">
        <v>410</v>
      </c>
      <c r="C20" s="320">
        <v>0</v>
      </c>
      <c r="D20" s="320">
        <v>0</v>
      </c>
      <c r="E20" s="320">
        <v>0</v>
      </c>
      <c r="F20" s="320">
        <v>0</v>
      </c>
      <c r="G20" s="320">
        <v>0</v>
      </c>
      <c r="H20" s="320">
        <v>0</v>
      </c>
      <c r="I20" s="320">
        <v>0</v>
      </c>
      <c r="J20" s="320">
        <v>0</v>
      </c>
      <c r="K20" s="320">
        <v>0</v>
      </c>
      <c r="L20" s="320">
        <v>0</v>
      </c>
      <c r="M20"/>
      <c r="N20"/>
      <c r="O20"/>
      <c r="P20"/>
      <c r="Q20"/>
      <c r="R20"/>
      <c r="S20"/>
      <c r="T20"/>
      <c r="U20"/>
      <c r="V20"/>
      <c r="W20"/>
      <c r="X20"/>
      <c r="Y20"/>
      <c r="Z20"/>
      <c r="AA20"/>
    </row>
    <row r="21" spans="1:27" s="523" customFormat="1" ht="15" customHeight="1">
      <c r="A21" s="555"/>
      <c r="B21" s="323" t="s">
        <v>194</v>
      </c>
      <c r="C21" s="316">
        <v>317743.83464494004</v>
      </c>
      <c r="D21" s="316">
        <v>-92976.4525915601</v>
      </c>
      <c r="E21" s="316">
        <v>0</v>
      </c>
      <c r="F21" s="316">
        <v>17070.32072265999</v>
      </c>
      <c r="G21" s="316">
        <v>11776.38127172997</v>
      </c>
      <c r="H21" s="316">
        <v>17070.32072265999</v>
      </c>
      <c r="I21" s="316">
        <v>11776.38127172997</v>
      </c>
      <c r="J21" s="316">
        <v>-3964.700562987224</v>
      </c>
      <c r="K21" s="316">
        <v>-100.51070044068005</v>
      </c>
      <c r="L21" s="316">
        <v>249548.87278434203</v>
      </c>
      <c r="M21"/>
      <c r="N21"/>
      <c r="O21"/>
      <c r="P21"/>
      <c r="Q21"/>
      <c r="R21"/>
      <c r="S21"/>
      <c r="T21"/>
      <c r="U21"/>
      <c r="V21"/>
      <c r="W21"/>
      <c r="X21"/>
      <c r="Y21"/>
      <c r="Z21"/>
      <c r="AA21"/>
    </row>
    <row r="22" spans="1:27" s="511" customFormat="1" ht="15" customHeight="1">
      <c r="A22" s="555"/>
      <c r="B22" s="325" t="s">
        <v>195</v>
      </c>
      <c r="C22" s="320">
        <v>-95271.58489864</v>
      </c>
      <c r="D22" s="320">
        <v>-12551.866481430001</v>
      </c>
      <c r="E22" s="320">
        <v>0</v>
      </c>
      <c r="F22" s="320">
        <v>-252.63897439</v>
      </c>
      <c r="G22" s="320">
        <v>-1530.04375327</v>
      </c>
      <c r="H22" s="320">
        <v>-252.63897439</v>
      </c>
      <c r="I22" s="320">
        <v>-1530.04375327</v>
      </c>
      <c r="J22" s="320">
        <v>-149081.22194881673</v>
      </c>
      <c r="K22" s="320">
        <v>148275.3839269281</v>
      </c>
      <c r="L22" s="320">
        <v>-110411.97212961863</v>
      </c>
      <c r="M22"/>
      <c r="N22"/>
      <c r="O22"/>
      <c r="P22"/>
      <c r="Q22"/>
      <c r="R22"/>
      <c r="S22"/>
      <c r="T22"/>
      <c r="U22"/>
      <c r="V22"/>
      <c r="W22"/>
      <c r="X22"/>
      <c r="Y22"/>
      <c r="Z22"/>
      <c r="AA22"/>
    </row>
    <row r="23" spans="1:27" s="511" customFormat="1" ht="15" customHeight="1">
      <c r="A23" s="555"/>
      <c r="B23" s="325" t="s">
        <v>196</v>
      </c>
      <c r="C23" s="320">
        <v>55124.17102046</v>
      </c>
      <c r="D23" s="320">
        <v>299.5979515</v>
      </c>
      <c r="E23" s="320">
        <v>0</v>
      </c>
      <c r="F23" s="320">
        <v>4441.9229988199995</v>
      </c>
      <c r="G23" s="320">
        <v>264.02211427000003</v>
      </c>
      <c r="H23" s="320">
        <v>4441.9229988199995</v>
      </c>
      <c r="I23" s="320">
        <v>264.02211427000003</v>
      </c>
      <c r="J23" s="320">
        <v>108129.04284631264</v>
      </c>
      <c r="K23" s="320">
        <v>-148174.87322648734</v>
      </c>
      <c r="L23" s="320">
        <v>20083.883704875305</v>
      </c>
      <c r="M23"/>
      <c r="N23"/>
      <c r="O23"/>
      <c r="P23"/>
      <c r="Q23"/>
      <c r="R23"/>
      <c r="S23"/>
      <c r="T23"/>
      <c r="U23"/>
      <c r="V23"/>
      <c r="W23"/>
      <c r="X23"/>
      <c r="Y23"/>
      <c r="Z23"/>
      <c r="AA23"/>
    </row>
    <row r="24" spans="1:27" s="511" customFormat="1" ht="15" customHeight="1">
      <c r="A24" s="555"/>
      <c r="B24" s="325" t="s">
        <v>197</v>
      </c>
      <c r="C24" s="320">
        <v>-19316.38057736</v>
      </c>
      <c r="D24" s="320">
        <v>-15.230842769999999</v>
      </c>
      <c r="E24" s="320">
        <v>0</v>
      </c>
      <c r="F24" s="320">
        <v>0</v>
      </c>
      <c r="G24" s="320">
        <v>-1538.7608536599998</v>
      </c>
      <c r="H24" s="320">
        <v>0</v>
      </c>
      <c r="I24" s="320">
        <v>-1538.7608536599998</v>
      </c>
      <c r="J24" s="320">
        <v>-761.9071222399979</v>
      </c>
      <c r="K24" s="320">
        <v>0</v>
      </c>
      <c r="L24" s="320">
        <v>-21632.279396029997</v>
      </c>
      <c r="M24"/>
      <c r="N24"/>
      <c r="O24"/>
      <c r="P24"/>
      <c r="Q24"/>
      <c r="R24"/>
      <c r="S24"/>
      <c r="T24"/>
      <c r="U24"/>
      <c r="V24"/>
      <c r="W24"/>
      <c r="X24"/>
      <c r="Y24"/>
      <c r="Z24"/>
      <c r="AA24"/>
    </row>
    <row r="25" spans="1:27" s="511" customFormat="1" ht="15" customHeight="1">
      <c r="A25" s="555"/>
      <c r="B25" s="325" t="s">
        <v>198</v>
      </c>
      <c r="C25" s="320">
        <v>-16401.84643402002</v>
      </c>
      <c r="D25" s="320">
        <v>-4680.9124085399935</v>
      </c>
      <c r="E25" s="320">
        <v>-9.470076059999998</v>
      </c>
      <c r="F25" s="320">
        <v>32.01477729000002</v>
      </c>
      <c r="G25" s="320">
        <v>-95.89096081</v>
      </c>
      <c r="H25" s="320">
        <v>32.01477729000002</v>
      </c>
      <c r="I25" s="320">
        <v>-95.89096081</v>
      </c>
      <c r="J25" s="320">
        <v>-2251.77387853125</v>
      </c>
      <c r="K25" s="320">
        <v>0</v>
      </c>
      <c r="L25" s="320">
        <v>-23407.87898067126</v>
      </c>
      <c r="M25"/>
      <c r="N25"/>
      <c r="O25"/>
      <c r="P25"/>
      <c r="Q25"/>
      <c r="R25"/>
      <c r="S25"/>
      <c r="T25"/>
      <c r="U25"/>
      <c r="V25"/>
      <c r="W25"/>
      <c r="X25"/>
      <c r="Y25"/>
      <c r="Z25"/>
      <c r="AA25"/>
    </row>
    <row r="26" spans="1:27" s="511" customFormat="1" ht="36">
      <c r="A26" s="555"/>
      <c r="B26" s="325" t="s">
        <v>411</v>
      </c>
      <c r="C26" s="320">
        <v>-286.381944958</v>
      </c>
      <c r="D26" s="320">
        <v>-1210.01647476472</v>
      </c>
      <c r="E26" s="320">
        <v>0</v>
      </c>
      <c r="F26" s="320">
        <v>-0.01756005</v>
      </c>
      <c r="G26" s="320">
        <v>-1044.164454177666</v>
      </c>
      <c r="H26" s="320">
        <v>-0.01756005</v>
      </c>
      <c r="I26" s="320">
        <v>-1044.164454177666</v>
      </c>
      <c r="J26" s="320">
        <v>-60826.56524445346</v>
      </c>
      <c r="K26" s="320">
        <v>60200.46310135386</v>
      </c>
      <c r="L26" s="320">
        <v>-3166.6825770499854</v>
      </c>
      <c r="M26"/>
      <c r="N26"/>
      <c r="O26"/>
      <c r="P26"/>
      <c r="Q26"/>
      <c r="R26"/>
      <c r="S26"/>
      <c r="T26"/>
      <c r="U26"/>
      <c r="V26"/>
      <c r="W26"/>
      <c r="X26"/>
      <c r="Y26"/>
      <c r="Z26"/>
      <c r="AA26"/>
    </row>
    <row r="27" spans="1:27" s="523" customFormat="1" ht="18">
      <c r="A27" s="555"/>
      <c r="B27" s="591" t="s">
        <v>412</v>
      </c>
      <c r="C27" s="320">
        <v>213889.839544</v>
      </c>
      <c r="D27" s="320">
        <v>0</v>
      </c>
      <c r="E27" s="320">
        <v>0</v>
      </c>
      <c r="F27" s="320">
        <v>-2187.6997295100005</v>
      </c>
      <c r="G27" s="320">
        <v>972.68944561</v>
      </c>
      <c r="H27" s="320">
        <v>-2187.6997295100005</v>
      </c>
      <c r="I27" s="320">
        <v>972.68944561</v>
      </c>
      <c r="J27" s="320">
        <v>-1423.1111159372224</v>
      </c>
      <c r="K27" s="320">
        <v>0</v>
      </c>
      <c r="L27" s="320">
        <v>211251.7181441628</v>
      </c>
      <c r="M27"/>
      <c r="N27"/>
      <c r="O27"/>
      <c r="P27"/>
      <c r="Q27"/>
      <c r="R27"/>
      <c r="S27"/>
      <c r="T27"/>
      <c r="U27"/>
      <c r="V27"/>
      <c r="W27"/>
      <c r="X27"/>
      <c r="Y27"/>
      <c r="Z27"/>
      <c r="AA27"/>
    </row>
    <row r="28" spans="1:27" s="523" customFormat="1" ht="18">
      <c r="A28" s="555"/>
      <c r="B28" s="312" t="s">
        <v>206</v>
      </c>
      <c r="C28" s="316">
        <v>27701.97226642206</v>
      </c>
      <c r="D28" s="316">
        <v>-111134.88084756481</v>
      </c>
      <c r="E28" s="316">
        <v>-9.470076059999998</v>
      </c>
      <c r="F28" s="316">
        <v>23479.301693839992</v>
      </c>
      <c r="G28" s="316">
        <v>6858.853918472303</v>
      </c>
      <c r="H28" s="316">
        <v>23479.301693839992</v>
      </c>
      <c r="I28" s="316">
        <v>6858.853918472303</v>
      </c>
      <c r="J28" s="316">
        <v>-107334.01479477878</v>
      </c>
      <c r="K28" s="316">
        <v>60200.46310135395</v>
      </c>
      <c r="L28" s="316">
        <v>-100237.77473831527</v>
      </c>
      <c r="M28"/>
      <c r="N28"/>
      <c r="O28"/>
      <c r="P28"/>
      <c r="Q28"/>
      <c r="R28"/>
      <c r="S28"/>
      <c r="T28"/>
      <c r="U28"/>
      <c r="V28"/>
      <c r="W28"/>
      <c r="X28"/>
      <c r="Y28"/>
      <c r="Z28"/>
      <c r="AA28"/>
    </row>
    <row r="29" spans="1:27" s="523" customFormat="1" ht="18">
      <c r="A29" s="555"/>
      <c r="B29" s="591" t="s">
        <v>355</v>
      </c>
      <c r="C29" s="320">
        <v>84242.20744833</v>
      </c>
      <c r="D29" s="320">
        <v>11132.633438279998</v>
      </c>
      <c r="E29" s="320">
        <v>0</v>
      </c>
      <c r="F29" s="320">
        <v>3072.70474358</v>
      </c>
      <c r="G29" s="320">
        <v>187.83193068</v>
      </c>
      <c r="H29" s="320">
        <v>3072.70474358</v>
      </c>
      <c r="I29" s="320">
        <v>187.83193068</v>
      </c>
      <c r="J29" s="320">
        <v>1984.6437356947922</v>
      </c>
      <c r="K29" s="320">
        <v>0</v>
      </c>
      <c r="L29" s="320">
        <v>100620.02129656478</v>
      </c>
      <c r="M29"/>
      <c r="N29"/>
      <c r="O29"/>
      <c r="P29"/>
      <c r="Q29"/>
      <c r="R29"/>
      <c r="S29"/>
      <c r="T29"/>
      <c r="U29"/>
      <c r="V29"/>
      <c r="W29"/>
      <c r="X29"/>
      <c r="Y29"/>
      <c r="Z29"/>
      <c r="AA29"/>
    </row>
    <row r="30" spans="1:27" s="523" customFormat="1" ht="18">
      <c r="A30" s="555"/>
      <c r="B30" s="591" t="s">
        <v>430</v>
      </c>
      <c r="C30" s="320">
        <v>279.510724</v>
      </c>
      <c r="D30" s="320">
        <v>2964.43884902</v>
      </c>
      <c r="E30" s="320">
        <v>0</v>
      </c>
      <c r="F30" s="320">
        <v>121.74301851</v>
      </c>
      <c r="G30" s="320">
        <v>699.9430039199999</v>
      </c>
      <c r="H30" s="320">
        <v>121.74301851</v>
      </c>
      <c r="I30" s="320">
        <v>699.9430039199999</v>
      </c>
      <c r="J30" s="320">
        <v>592.1203000670099</v>
      </c>
      <c r="K30" s="320">
        <v>0</v>
      </c>
      <c r="L30" s="320">
        <v>4657.75589551701</v>
      </c>
      <c r="M30"/>
      <c r="N30"/>
      <c r="O30"/>
      <c r="P30"/>
      <c r="Q30"/>
      <c r="R30"/>
      <c r="S30"/>
      <c r="T30"/>
      <c r="U30"/>
      <c r="V30"/>
      <c r="W30"/>
      <c r="X30"/>
      <c r="Y30"/>
      <c r="Z30"/>
      <c r="AA30"/>
    </row>
    <row r="31" spans="1:27" s="511" customFormat="1" ht="18">
      <c r="A31" s="556"/>
      <c r="B31" s="591" t="s">
        <v>413</v>
      </c>
      <c r="C31" s="320">
        <v>25455.692405339996</v>
      </c>
      <c r="D31" s="320">
        <v>36775.27125853</v>
      </c>
      <c r="E31" s="320">
        <v>0</v>
      </c>
      <c r="F31" s="320">
        <v>6229.70194254</v>
      </c>
      <c r="G31" s="320">
        <v>-12.22243378</v>
      </c>
      <c r="H31" s="320">
        <v>6229.70194254</v>
      </c>
      <c r="I31" s="320">
        <v>-12.22243378</v>
      </c>
      <c r="J31" s="320">
        <v>22731.32091064</v>
      </c>
      <c r="K31" s="320">
        <v>0</v>
      </c>
      <c r="L31" s="320">
        <v>91179.76408327001</v>
      </c>
      <c r="M31"/>
      <c r="N31"/>
      <c r="O31"/>
      <c r="P31"/>
      <c r="Q31"/>
      <c r="R31"/>
      <c r="S31"/>
      <c r="T31"/>
      <c r="U31"/>
      <c r="V31"/>
      <c r="W31"/>
      <c r="X31"/>
      <c r="Y31"/>
      <c r="Z31"/>
      <c r="AA31"/>
    </row>
    <row r="32" spans="1:27" s="511" customFormat="1" ht="18">
      <c r="A32" s="556"/>
      <c r="B32" s="591"/>
      <c r="C32" s="320"/>
      <c r="D32" s="320"/>
      <c r="E32" s="320"/>
      <c r="F32" s="320"/>
      <c r="G32" s="320"/>
      <c r="H32" s="320"/>
      <c r="I32" s="320"/>
      <c r="J32" s="320"/>
      <c r="K32" s="320"/>
      <c r="L32" s="320"/>
      <c r="M32"/>
      <c r="N32"/>
      <c r="O32"/>
      <c r="P32"/>
      <c r="Q32"/>
      <c r="R32"/>
      <c r="S32"/>
      <c r="T32"/>
      <c r="U32"/>
      <c r="V32"/>
      <c r="W32"/>
      <c r="X32"/>
      <c r="Y32"/>
      <c r="Z32"/>
      <c r="AA32"/>
    </row>
    <row r="33" spans="1:27" s="511" customFormat="1" ht="18">
      <c r="A33" s="556"/>
      <c r="B33" s="340" t="s">
        <v>457</v>
      </c>
      <c r="C33" s="320"/>
      <c r="D33" s="320"/>
      <c r="E33" s="320"/>
      <c r="F33" s="320"/>
      <c r="G33" s="320"/>
      <c r="H33" s="320"/>
      <c r="I33" s="320"/>
      <c r="J33" s="320"/>
      <c r="K33" s="320"/>
      <c r="L33" s="320"/>
      <c r="M33"/>
      <c r="N33"/>
      <c r="O33"/>
      <c r="P33"/>
      <c r="Q33"/>
      <c r="R33"/>
      <c r="S33"/>
      <c r="T33"/>
      <c r="U33"/>
      <c r="V33"/>
      <c r="W33"/>
      <c r="X33"/>
      <c r="Y33"/>
      <c r="Z33"/>
      <c r="AA33"/>
    </row>
    <row r="34" spans="1:27" s="523" customFormat="1" ht="18">
      <c r="A34" s="555"/>
      <c r="B34" s="340" t="s">
        <v>261</v>
      </c>
      <c r="C34" s="612">
        <v>1779160.732167712</v>
      </c>
      <c r="D34" s="612">
        <v>613090.5414817715</v>
      </c>
      <c r="E34" s="612">
        <v>-54.938510439999995</v>
      </c>
      <c r="F34" s="612">
        <v>362841.96730627766</v>
      </c>
      <c r="G34" s="612">
        <v>249604.76875440986</v>
      </c>
      <c r="H34" s="316">
        <v>362841.96730627766</v>
      </c>
      <c r="I34" s="316">
        <v>249604.76875440986</v>
      </c>
      <c r="J34" s="316">
        <v>1970669.6428143384</v>
      </c>
      <c r="K34" s="316">
        <v>-2923574.140247249</v>
      </c>
      <c r="L34" s="316">
        <v>2051738.5737668201</v>
      </c>
      <c r="M34"/>
      <c r="N34"/>
      <c r="O34"/>
      <c r="P34"/>
      <c r="Q34"/>
      <c r="R34"/>
      <c r="S34"/>
      <c r="T34"/>
      <c r="U34"/>
      <c r="V34"/>
      <c r="W34"/>
      <c r="X34"/>
      <c r="Y34"/>
      <c r="Z34"/>
      <c r="AA34"/>
    </row>
    <row r="35" spans="1:27" s="511" customFormat="1" ht="18">
      <c r="A35" s="555"/>
      <c r="B35" s="317" t="s">
        <v>262</v>
      </c>
      <c r="C35" s="320">
        <v>906256.6312129901</v>
      </c>
      <c r="D35" s="320">
        <v>207182.66312739998</v>
      </c>
      <c r="E35" s="320">
        <v>-71.07930753</v>
      </c>
      <c r="F35" s="320">
        <v>202783.55170923003</v>
      </c>
      <c r="G35" s="320">
        <v>207430.24225494004</v>
      </c>
      <c r="H35" s="320">
        <v>202783.55170923003</v>
      </c>
      <c r="I35" s="320">
        <v>207430.24225494004</v>
      </c>
      <c r="J35" s="320">
        <v>1062055.3175973778</v>
      </c>
      <c r="K35" s="320">
        <v>-2169714.33743366</v>
      </c>
      <c r="L35" s="320">
        <v>415922.9891607482</v>
      </c>
      <c r="M35"/>
      <c r="N35"/>
      <c r="O35"/>
      <c r="P35"/>
      <c r="Q35"/>
      <c r="R35"/>
      <c r="S35"/>
      <c r="T35"/>
      <c r="U35"/>
      <c r="V35"/>
      <c r="W35"/>
      <c r="X35"/>
      <c r="Y35"/>
      <c r="Z35"/>
      <c r="AA35"/>
    </row>
    <row r="36" spans="1:27" s="511" customFormat="1" ht="18">
      <c r="A36" s="555"/>
      <c r="B36" s="325" t="s">
        <v>414</v>
      </c>
      <c r="C36" s="320">
        <v>611.312560422</v>
      </c>
      <c r="D36" s="320">
        <v>124883.55481062148</v>
      </c>
      <c r="E36" s="320">
        <v>0</v>
      </c>
      <c r="F36" s="320">
        <v>92.96056073761571</v>
      </c>
      <c r="G36" s="320">
        <v>28892.242420719824</v>
      </c>
      <c r="H36" s="320">
        <v>92.96056073761571</v>
      </c>
      <c r="I36" s="320">
        <v>28892.242420719824</v>
      </c>
      <c r="J36" s="320">
        <v>-1180138.6404501018</v>
      </c>
      <c r="K36" s="320">
        <v>1034307.6311043708</v>
      </c>
      <c r="L36" s="320">
        <v>8649.061006769887</v>
      </c>
      <c r="M36"/>
      <c r="N36"/>
      <c r="O36"/>
      <c r="P36"/>
      <c r="Q36"/>
      <c r="R36"/>
      <c r="S36"/>
      <c r="T36"/>
      <c r="U36"/>
      <c r="V36"/>
      <c r="W36"/>
      <c r="X36"/>
      <c r="Y36"/>
      <c r="Z36"/>
      <c r="AA36"/>
    </row>
    <row r="37" spans="1:27" s="511" customFormat="1" ht="18">
      <c r="A37" s="555"/>
      <c r="B37" s="325" t="s">
        <v>415</v>
      </c>
      <c r="C37" s="320">
        <v>846403.1014194799</v>
      </c>
      <c r="D37" s="320">
        <v>239870.06433855003</v>
      </c>
      <c r="E37" s="320">
        <v>0</v>
      </c>
      <c r="F37" s="320">
        <v>121151.48955893</v>
      </c>
      <c r="G37" s="320">
        <v>4410.838401149999</v>
      </c>
      <c r="H37" s="320">
        <v>121151.48955893</v>
      </c>
      <c r="I37" s="320">
        <v>4410.838401149999</v>
      </c>
      <c r="J37" s="320">
        <v>102093.4413041219</v>
      </c>
      <c r="K37" s="320">
        <v>0</v>
      </c>
      <c r="L37" s="320">
        <v>1313928.935022232</v>
      </c>
      <c r="M37"/>
      <c r="N37"/>
      <c r="O37"/>
      <c r="P37"/>
      <c r="Q37"/>
      <c r="R37"/>
      <c r="S37"/>
      <c r="T37"/>
      <c r="U37"/>
      <c r="V37"/>
      <c r="W37"/>
      <c r="X37"/>
      <c r="Y37"/>
      <c r="Z37"/>
      <c r="AA37"/>
    </row>
    <row r="38" spans="1:27" s="523" customFormat="1" ht="18">
      <c r="A38" s="555"/>
      <c r="B38" s="340" t="s">
        <v>275</v>
      </c>
      <c r="C38" s="316">
        <v>2682955.95300262</v>
      </c>
      <c r="D38" s="316">
        <v>1257672.3826778699</v>
      </c>
      <c r="E38" s="316">
        <v>0.11644429000000002</v>
      </c>
      <c r="F38" s="316">
        <v>120451.30922854999</v>
      </c>
      <c r="G38" s="316">
        <v>162635.86182046993</v>
      </c>
      <c r="H38" s="316">
        <v>120451.30922854999</v>
      </c>
      <c r="I38" s="316">
        <v>162635.86182046993</v>
      </c>
      <c r="J38" s="316">
        <v>3876571.2303165337</v>
      </c>
      <c r="K38" s="316">
        <v>-3957881.7713516196</v>
      </c>
      <c r="L38" s="316">
        <v>4142405.0821387144</v>
      </c>
      <c r="M38"/>
      <c r="N38"/>
      <c r="O38"/>
      <c r="P38"/>
      <c r="Q38"/>
      <c r="R38"/>
      <c r="S38"/>
      <c r="T38"/>
      <c r="U38"/>
      <c r="V38"/>
      <c r="W38"/>
      <c r="X38"/>
      <c r="Y38"/>
      <c r="Z38"/>
      <c r="AA38"/>
    </row>
    <row r="39" spans="1:27" s="511" customFormat="1" ht="18">
      <c r="A39" s="555"/>
      <c r="B39" s="317" t="s">
        <v>276</v>
      </c>
      <c r="C39" s="320">
        <v>417250.12893479</v>
      </c>
      <c r="D39" s="320">
        <v>628668.3365439099</v>
      </c>
      <c r="E39" s="320">
        <v>0.11644429000000002</v>
      </c>
      <c r="F39" s="320">
        <v>46121.86822222</v>
      </c>
      <c r="G39" s="320">
        <v>162190.92206269994</v>
      </c>
      <c r="H39" s="320">
        <v>46121.86822222</v>
      </c>
      <c r="I39" s="320">
        <v>162190.92206269994</v>
      </c>
      <c r="J39" s="320">
        <v>1748660.8890593073</v>
      </c>
      <c r="K39" s="320">
        <v>-2169169.5341153336</v>
      </c>
      <c r="L39" s="320">
        <v>833722.7271518833</v>
      </c>
      <c r="M39"/>
      <c r="N39"/>
      <c r="O39"/>
      <c r="P39"/>
      <c r="Q39"/>
      <c r="R39"/>
      <c r="S39"/>
      <c r="T39"/>
      <c r="U39"/>
      <c r="V39"/>
      <c r="W39"/>
      <c r="X39"/>
      <c r="Y39"/>
      <c r="Z39"/>
      <c r="AA39"/>
    </row>
    <row r="40" spans="1:27" s="511" customFormat="1" ht="15" customHeight="1">
      <c r="A40" s="555"/>
      <c r="B40" s="317" t="s">
        <v>282</v>
      </c>
      <c r="C40" s="320">
        <v>2265705.82406783</v>
      </c>
      <c r="D40" s="320">
        <v>629004.04613396</v>
      </c>
      <c r="E40" s="320">
        <v>0</v>
      </c>
      <c r="F40" s="320">
        <v>74329.44100632999</v>
      </c>
      <c r="G40" s="320">
        <v>444.93975777</v>
      </c>
      <c r="H40" s="320">
        <v>74329.44100632999</v>
      </c>
      <c r="I40" s="320">
        <v>444.93975777</v>
      </c>
      <c r="J40" s="320">
        <v>2127910.3412572267</v>
      </c>
      <c r="K40" s="320">
        <v>-1788712.237236286</v>
      </c>
      <c r="L40" s="320">
        <v>3308682.354986831</v>
      </c>
      <c r="M40"/>
      <c r="N40"/>
      <c r="O40"/>
      <c r="P40"/>
      <c r="Q40"/>
      <c r="R40"/>
      <c r="S40"/>
      <c r="T40"/>
      <c r="U40"/>
      <c r="V40"/>
      <c r="W40"/>
      <c r="X40"/>
      <c r="Y40"/>
      <c r="Z40"/>
      <c r="AA40"/>
    </row>
    <row r="41" spans="1:27" s="511" customFormat="1" ht="15" customHeight="1">
      <c r="A41" s="555"/>
      <c r="B41" s="343" t="s">
        <v>416</v>
      </c>
      <c r="C41" s="320">
        <v>1793448.00939192</v>
      </c>
      <c r="D41" s="320">
        <v>18913.50150712</v>
      </c>
      <c r="E41" s="320">
        <v>0</v>
      </c>
      <c r="F41" s="320">
        <v>635.50787159</v>
      </c>
      <c r="G41" s="320">
        <v>449.1017632</v>
      </c>
      <c r="H41" s="320">
        <v>635.50787159</v>
      </c>
      <c r="I41" s="320">
        <v>449.1017632</v>
      </c>
      <c r="J41" s="320">
        <v>1802109.3366095258</v>
      </c>
      <c r="K41" s="320">
        <v>-1788712.237236286</v>
      </c>
      <c r="L41" s="320">
        <v>1826843.21990707</v>
      </c>
      <c r="M41"/>
      <c r="N41"/>
      <c r="O41"/>
      <c r="P41"/>
      <c r="Q41"/>
      <c r="R41"/>
      <c r="S41"/>
      <c r="T41"/>
      <c r="U41"/>
      <c r="V41"/>
      <c r="W41"/>
      <c r="X41"/>
      <c r="Y41"/>
      <c r="Z41"/>
      <c r="AA41"/>
    </row>
    <row r="42" spans="1:27" s="511" customFormat="1" ht="15" customHeight="1">
      <c r="A42" s="555"/>
      <c r="B42" s="343" t="s">
        <v>417</v>
      </c>
      <c r="C42" s="320">
        <v>376281.02122625</v>
      </c>
      <c r="D42" s="320">
        <v>560825.22457051</v>
      </c>
      <c r="E42" s="320">
        <v>0</v>
      </c>
      <c r="F42" s="320">
        <v>67114.76114249999</v>
      </c>
      <c r="G42" s="320">
        <v>-472.43480097</v>
      </c>
      <c r="H42" s="320">
        <v>67114.76114249999</v>
      </c>
      <c r="I42" s="320">
        <v>-472.43480097</v>
      </c>
      <c r="J42" s="320">
        <v>312962.37357821997</v>
      </c>
      <c r="K42" s="320">
        <v>0</v>
      </c>
      <c r="L42" s="320">
        <v>1316710.9457165098</v>
      </c>
      <c r="M42"/>
      <c r="N42"/>
      <c r="O42"/>
      <c r="P42"/>
      <c r="Q42"/>
      <c r="R42"/>
      <c r="S42"/>
      <c r="T42"/>
      <c r="U42"/>
      <c r="V42"/>
      <c r="W42"/>
      <c r="X42"/>
      <c r="Y42"/>
      <c r="Z42"/>
      <c r="AA42"/>
    </row>
    <row r="43" spans="1:27" s="523" customFormat="1" ht="18">
      <c r="A43" s="555"/>
      <c r="B43" s="340" t="s">
        <v>418</v>
      </c>
      <c r="C43" s="316">
        <v>-903795.220834908</v>
      </c>
      <c r="D43" s="316">
        <v>-644581.8411960984</v>
      </c>
      <c r="E43" s="316">
        <v>-55.05495473</v>
      </c>
      <c r="F43" s="316">
        <v>242390.6580777276</v>
      </c>
      <c r="G43" s="316">
        <v>86968.90693393983</v>
      </c>
      <c r="H43" s="316">
        <v>242390.6580777276</v>
      </c>
      <c r="I43" s="316">
        <v>86968.90693393983</v>
      </c>
      <c r="J43" s="316">
        <v>-1905901.5875022053</v>
      </c>
      <c r="K43" s="316">
        <v>1034307.6311043708</v>
      </c>
      <c r="L43" s="316">
        <v>-2090666.5083719033</v>
      </c>
      <c r="M43"/>
      <c r="N43"/>
      <c r="O43"/>
      <c r="P43"/>
      <c r="Q43"/>
      <c r="R43"/>
      <c r="S43"/>
      <c r="T43"/>
      <c r="U43"/>
      <c r="V43"/>
      <c r="W43"/>
      <c r="X43"/>
      <c r="Y43"/>
      <c r="Z43"/>
      <c r="AA43"/>
    </row>
    <row r="44" spans="1:27" s="511" customFormat="1" ht="18">
      <c r="A44" s="553"/>
      <c r="B44" s="310"/>
      <c r="C44" s="320"/>
      <c r="D44" s="320"/>
      <c r="E44" s="320"/>
      <c r="F44" s="320"/>
      <c r="G44" s="320"/>
      <c r="H44" s="316"/>
      <c r="I44" s="316"/>
      <c r="J44" s="316"/>
      <c r="K44" s="316"/>
      <c r="L44" s="316"/>
      <c r="M44"/>
      <c r="N44"/>
      <c r="O44"/>
      <c r="P44"/>
      <c r="Q44"/>
      <c r="R44"/>
      <c r="S44"/>
      <c r="T44"/>
      <c r="U44"/>
      <c r="V44"/>
      <c r="W44"/>
      <c r="X44"/>
      <c r="Y44"/>
      <c r="Z44"/>
      <c r="AA44"/>
    </row>
    <row r="45" spans="1:27" s="511" customFormat="1" ht="18">
      <c r="A45" s="557"/>
      <c r="B45" s="340" t="s">
        <v>459</v>
      </c>
      <c r="C45" s="320"/>
      <c r="D45" s="320"/>
      <c r="E45" s="320"/>
      <c r="F45" s="320"/>
      <c r="G45" s="320"/>
      <c r="H45" s="316"/>
      <c r="I45" s="316"/>
      <c r="J45" s="316"/>
      <c r="K45" s="316"/>
      <c r="L45" s="316"/>
      <c r="M45"/>
      <c r="N45"/>
      <c r="O45"/>
      <c r="P45"/>
      <c r="Q45"/>
      <c r="R45"/>
      <c r="S45"/>
      <c r="T45"/>
      <c r="U45"/>
      <c r="V45"/>
      <c r="W45"/>
      <c r="X45"/>
      <c r="Y45"/>
      <c r="Z45"/>
      <c r="AA45"/>
    </row>
    <row r="46" spans="1:27" s="511" customFormat="1" ht="18">
      <c r="A46" s="553"/>
      <c r="B46" s="613" t="s">
        <v>182</v>
      </c>
      <c r="C46" s="316">
        <v>399066.29835017</v>
      </c>
      <c r="D46" s="316">
        <v>428488.42740229005</v>
      </c>
      <c r="E46" s="316">
        <v>1299.13633463</v>
      </c>
      <c r="F46" s="316">
        <v>62994.49512775</v>
      </c>
      <c r="G46" s="316">
        <v>323957.06966011</v>
      </c>
      <c r="H46" s="316">
        <v>62994.49512775</v>
      </c>
      <c r="I46" s="316">
        <v>323957.06966011</v>
      </c>
      <c r="J46" s="316">
        <v>91473.97368354097</v>
      </c>
      <c r="K46" s="316">
        <v>-602445.064368819</v>
      </c>
      <c r="L46" s="316">
        <v>704834.336189672</v>
      </c>
      <c r="M46"/>
      <c r="N46"/>
      <c r="O46"/>
      <c r="P46"/>
      <c r="Q46"/>
      <c r="R46"/>
      <c r="S46"/>
      <c r="T46"/>
      <c r="U46"/>
      <c r="V46"/>
      <c r="W46"/>
      <c r="X46"/>
      <c r="Y46"/>
      <c r="Z46"/>
      <c r="AA46"/>
    </row>
    <row r="47" spans="1:27" s="511" customFormat="1" ht="18">
      <c r="A47" s="553"/>
      <c r="B47" s="317" t="s">
        <v>406</v>
      </c>
      <c r="C47" s="320">
        <v>221607.63794406</v>
      </c>
      <c r="D47" s="320">
        <v>359745.77322676004</v>
      </c>
      <c r="E47" s="320">
        <v>966.74502038</v>
      </c>
      <c r="F47" s="320">
        <v>0</v>
      </c>
      <c r="G47" s="320">
        <v>112485.77473903999</v>
      </c>
      <c r="H47" s="320">
        <v>0</v>
      </c>
      <c r="I47" s="320">
        <v>112485.77473903999</v>
      </c>
      <c r="J47" s="320">
        <v>6487.350459624349</v>
      </c>
      <c r="K47" s="320">
        <v>0</v>
      </c>
      <c r="L47" s="320">
        <v>701293.2813898643</v>
      </c>
      <c r="M47"/>
      <c r="N47"/>
      <c r="O47"/>
      <c r="P47"/>
      <c r="Q47"/>
      <c r="R47"/>
      <c r="S47"/>
      <c r="T47"/>
      <c r="U47"/>
      <c r="V47"/>
      <c r="W47"/>
      <c r="X47"/>
      <c r="Y47"/>
      <c r="Z47"/>
      <c r="AA47"/>
    </row>
    <row r="48" spans="1:27" s="511" customFormat="1" ht="18">
      <c r="A48" s="553"/>
      <c r="B48" s="317" t="s">
        <v>407</v>
      </c>
      <c r="C48" s="320">
        <v>177364.49869374002</v>
      </c>
      <c r="D48" s="320">
        <v>68660.13010024</v>
      </c>
      <c r="E48" s="320">
        <v>331.85863164</v>
      </c>
      <c r="F48" s="320">
        <v>59763.74931854</v>
      </c>
      <c r="G48" s="320">
        <v>211396.43793271</v>
      </c>
      <c r="H48" s="320">
        <v>59763.74931854</v>
      </c>
      <c r="I48" s="320">
        <v>211396.43793271</v>
      </c>
      <c r="J48" s="320">
        <v>84928.38969194895</v>
      </c>
      <c r="K48" s="320">
        <v>-602445.064368819</v>
      </c>
      <c r="L48" s="320">
        <v>0</v>
      </c>
      <c r="M48"/>
      <c r="N48"/>
      <c r="O48"/>
      <c r="P48"/>
      <c r="Q48"/>
      <c r="R48"/>
      <c r="S48"/>
      <c r="T48"/>
      <c r="U48"/>
      <c r="V48"/>
      <c r="W48"/>
      <c r="X48"/>
      <c r="Y48"/>
      <c r="Z48"/>
      <c r="AA48"/>
    </row>
    <row r="49" spans="1:27" s="511" customFormat="1" ht="18">
      <c r="A49" s="553"/>
      <c r="B49" s="317" t="s">
        <v>408</v>
      </c>
      <c r="C49" s="320">
        <v>94.16171237</v>
      </c>
      <c r="D49" s="320">
        <v>82.52407529000001</v>
      </c>
      <c r="E49" s="320">
        <v>0.53268261</v>
      </c>
      <c r="F49" s="320">
        <v>3230.74580921</v>
      </c>
      <c r="G49" s="320">
        <v>74.85698836</v>
      </c>
      <c r="H49" s="320">
        <v>3230.74580921</v>
      </c>
      <c r="I49" s="320">
        <v>74.85698836</v>
      </c>
      <c r="J49" s="320">
        <v>58.233531967682</v>
      </c>
      <c r="K49" s="320">
        <v>0</v>
      </c>
      <c r="L49" s="320">
        <v>3541.0547998076822</v>
      </c>
      <c r="M49"/>
      <c r="N49"/>
      <c r="O49"/>
      <c r="P49"/>
      <c r="Q49"/>
      <c r="R49"/>
      <c r="S49"/>
      <c r="T49"/>
      <c r="U49"/>
      <c r="V49"/>
      <c r="W49"/>
      <c r="X49"/>
      <c r="Y49"/>
      <c r="Z49"/>
      <c r="AA49"/>
    </row>
    <row r="50" spans="1:27" s="511" customFormat="1" ht="36">
      <c r="A50" s="553"/>
      <c r="B50" s="568" t="s">
        <v>186</v>
      </c>
      <c r="C50" s="320">
        <v>-32741.187817089998</v>
      </c>
      <c r="D50" s="320">
        <v>16537.96411318</v>
      </c>
      <c r="E50" s="320">
        <v>92.64430723999999</v>
      </c>
      <c r="F50" s="320">
        <v>0</v>
      </c>
      <c r="G50" s="320">
        <v>0</v>
      </c>
      <c r="H50" s="320">
        <v>0</v>
      </c>
      <c r="I50" s="320">
        <v>0</v>
      </c>
      <c r="J50" s="320">
        <v>0</v>
      </c>
      <c r="K50" s="320">
        <v>0</v>
      </c>
      <c r="L50" s="320">
        <v>-16110.579396669997</v>
      </c>
      <c r="M50"/>
      <c r="N50"/>
      <c r="O50"/>
      <c r="P50"/>
      <c r="Q50"/>
      <c r="R50"/>
      <c r="S50"/>
      <c r="T50"/>
      <c r="U50"/>
      <c r="V50"/>
      <c r="W50"/>
      <c r="X50"/>
      <c r="Y50"/>
      <c r="Z50"/>
      <c r="AA50"/>
    </row>
    <row r="51" spans="1:27" s="511" customFormat="1" ht="15.75" customHeight="1">
      <c r="A51" s="553"/>
      <c r="B51" s="568" t="s">
        <v>187</v>
      </c>
      <c r="C51" s="320">
        <v>258270.92391150998</v>
      </c>
      <c r="D51" s="320">
        <v>485113.90645029006</v>
      </c>
      <c r="E51" s="320">
        <v>2157.78296063</v>
      </c>
      <c r="F51" s="320">
        <v>30514.140980769997</v>
      </c>
      <c r="G51" s="320">
        <v>318977.07594993</v>
      </c>
      <c r="H51" s="320">
        <v>30514.140980769997</v>
      </c>
      <c r="I51" s="320">
        <v>318977.07594993</v>
      </c>
      <c r="J51" s="320">
        <v>20968.73761448069</v>
      </c>
      <c r="K51" s="320">
        <v>-530758.339066256</v>
      </c>
      <c r="L51" s="320">
        <v>585244.2288013549</v>
      </c>
      <c r="M51"/>
      <c r="N51"/>
      <c r="O51"/>
      <c r="P51"/>
      <c r="Q51"/>
      <c r="R51"/>
      <c r="S51"/>
      <c r="T51"/>
      <c r="U51"/>
      <c r="V51"/>
      <c r="W51"/>
      <c r="X51"/>
      <c r="Y51"/>
      <c r="Z51"/>
      <c r="AA51"/>
    </row>
    <row r="52" spans="1:27" s="511" customFormat="1" ht="15.75" customHeight="1">
      <c r="A52" s="553"/>
      <c r="B52" s="323" t="s">
        <v>409</v>
      </c>
      <c r="C52" s="316">
        <v>173536.56225575006</v>
      </c>
      <c r="D52" s="316">
        <v>-73163.44316118001</v>
      </c>
      <c r="E52" s="316">
        <v>-951.2909332400002</v>
      </c>
      <c r="F52" s="316">
        <v>32480.354146980004</v>
      </c>
      <c r="G52" s="316">
        <v>4979.993710179988</v>
      </c>
      <c r="H52" s="316">
        <v>32480.354146980004</v>
      </c>
      <c r="I52" s="316">
        <v>4979.993710179988</v>
      </c>
      <c r="J52" s="316">
        <v>70505.23606906028</v>
      </c>
      <c r="K52" s="316">
        <v>-71686.72530256305</v>
      </c>
      <c r="L52" s="316">
        <v>135700.68678498728</v>
      </c>
      <c r="M52"/>
      <c r="N52"/>
      <c r="O52"/>
      <c r="P52"/>
      <c r="Q52"/>
      <c r="R52"/>
      <c r="S52"/>
      <c r="T52"/>
      <c r="U52"/>
      <c r="V52"/>
      <c r="W52"/>
      <c r="X52"/>
      <c r="Y52"/>
      <c r="Z52"/>
      <c r="AA52"/>
    </row>
    <row r="53" spans="1:27" s="511" customFormat="1" ht="15.75" customHeight="1">
      <c r="A53" s="553"/>
      <c r="B53" s="568" t="s">
        <v>189</v>
      </c>
      <c r="C53" s="320">
        <v>901.50403498</v>
      </c>
      <c r="D53" s="320">
        <v>2549.80769877</v>
      </c>
      <c r="E53" s="320">
        <v>12.484708640000001</v>
      </c>
      <c r="F53" s="320">
        <v>211.50162121</v>
      </c>
      <c r="G53" s="320">
        <v>355.16559131</v>
      </c>
      <c r="H53" s="320">
        <v>211.50162121</v>
      </c>
      <c r="I53" s="320">
        <v>355.16559131</v>
      </c>
      <c r="J53" s="320">
        <v>3792.359508983552</v>
      </c>
      <c r="K53" s="320">
        <v>0</v>
      </c>
      <c r="L53" s="320">
        <v>7822.823163893552</v>
      </c>
      <c r="M53"/>
      <c r="N53"/>
      <c r="O53"/>
      <c r="P53"/>
      <c r="Q53"/>
      <c r="R53"/>
      <c r="S53"/>
      <c r="T53"/>
      <c r="U53"/>
      <c r="V53"/>
      <c r="W53"/>
      <c r="X53"/>
      <c r="Y53"/>
      <c r="Z53"/>
      <c r="AA53"/>
    </row>
    <row r="54" spans="1:27" s="511" customFormat="1" ht="15.75" customHeight="1">
      <c r="A54" s="553"/>
      <c r="B54" s="568" t="s">
        <v>190</v>
      </c>
      <c r="C54" s="320">
        <v>744.6034761699999</v>
      </c>
      <c r="D54" s="320">
        <v>49.01594286</v>
      </c>
      <c r="E54" s="320">
        <v>-6.53615443</v>
      </c>
      <c r="F54" s="320">
        <v>-72.8203627</v>
      </c>
      <c r="G54" s="320">
        <v>167.589486</v>
      </c>
      <c r="H54" s="320">
        <v>-72.8203627</v>
      </c>
      <c r="I54" s="320">
        <v>167.589486</v>
      </c>
      <c r="J54" s="320">
        <v>96.01529681457</v>
      </c>
      <c r="K54" s="320">
        <v>-210.74504142515391</v>
      </c>
      <c r="L54" s="320">
        <v>767.1226432894159</v>
      </c>
      <c r="M54"/>
      <c r="N54"/>
      <c r="O54"/>
      <c r="P54"/>
      <c r="Q54"/>
      <c r="R54"/>
      <c r="S54"/>
      <c r="T54"/>
      <c r="U54"/>
      <c r="V54"/>
      <c r="W54"/>
      <c r="X54"/>
      <c r="Y54"/>
      <c r="Z54"/>
      <c r="AA54"/>
    </row>
    <row r="55" spans="1:27" s="511" customFormat="1" ht="15.75" customHeight="1">
      <c r="A55" s="553"/>
      <c r="B55" s="568" t="s">
        <v>191</v>
      </c>
      <c r="C55" s="320">
        <v>167.98834345</v>
      </c>
      <c r="D55" s="320">
        <v>9362.353093459998</v>
      </c>
      <c r="E55" s="320">
        <v>273.4326861</v>
      </c>
      <c r="F55" s="320">
        <v>108.97947014</v>
      </c>
      <c r="G55" s="320">
        <v>938.5960628500001</v>
      </c>
      <c r="H55" s="320">
        <v>108.97947014</v>
      </c>
      <c r="I55" s="320">
        <v>938.5960628500001</v>
      </c>
      <c r="J55" s="320">
        <v>132.90211551000002</v>
      </c>
      <c r="K55" s="320">
        <v>-3067.99703191</v>
      </c>
      <c r="L55" s="320">
        <v>7916.254739600001</v>
      </c>
      <c r="M55"/>
      <c r="N55"/>
      <c r="O55"/>
      <c r="P55"/>
      <c r="Q55"/>
      <c r="R55"/>
      <c r="S55"/>
      <c r="T55"/>
      <c r="U55"/>
      <c r="V55"/>
      <c r="W55"/>
      <c r="X55"/>
      <c r="Y55"/>
      <c r="Z55"/>
      <c r="AA55"/>
    </row>
    <row r="56" spans="1:27" s="511" customFormat="1" ht="15" customHeight="1">
      <c r="A56" s="553"/>
      <c r="B56" s="568" t="s">
        <v>192</v>
      </c>
      <c r="C56" s="320">
        <v>61832.425646480006</v>
      </c>
      <c r="D56" s="320">
        <v>41188.078675180004</v>
      </c>
      <c r="E56" s="320">
        <v>932.44381451</v>
      </c>
      <c r="F56" s="320">
        <v>13683.850397790002</v>
      </c>
      <c r="G56" s="320">
        <v>1554.10310984</v>
      </c>
      <c r="H56" s="320">
        <v>13683.850397790002</v>
      </c>
      <c r="I56" s="320">
        <v>1554.10310984</v>
      </c>
      <c r="J56" s="320">
        <v>58927.426069118235</v>
      </c>
      <c r="K56" s="320">
        <v>-68403.1793007442</v>
      </c>
      <c r="L56" s="320">
        <v>109715.14841217402</v>
      </c>
      <c r="M56"/>
      <c r="N56"/>
      <c r="O56"/>
      <c r="P56"/>
      <c r="Q56"/>
      <c r="R56"/>
      <c r="S56"/>
      <c r="T56"/>
      <c r="U56"/>
      <c r="V56"/>
      <c r="W56"/>
      <c r="X56"/>
      <c r="Y56"/>
      <c r="Z56"/>
      <c r="AA56"/>
    </row>
    <row r="57" spans="1:27" s="511" customFormat="1" ht="15" customHeight="1">
      <c r="A57" s="553"/>
      <c r="B57" s="568" t="s">
        <v>410</v>
      </c>
      <c r="C57" s="320">
        <v>0</v>
      </c>
      <c r="D57" s="320">
        <v>0</v>
      </c>
      <c r="E57" s="320">
        <v>0</v>
      </c>
      <c r="F57" s="320">
        <v>0</v>
      </c>
      <c r="G57" s="320">
        <v>0</v>
      </c>
      <c r="H57" s="320">
        <v>0</v>
      </c>
      <c r="I57" s="320">
        <v>0</v>
      </c>
      <c r="J57" s="320">
        <v>0</v>
      </c>
      <c r="K57" s="320">
        <v>0</v>
      </c>
      <c r="L57" s="320">
        <v>0</v>
      </c>
      <c r="M57"/>
      <c r="N57"/>
      <c r="O57"/>
      <c r="P57"/>
      <c r="Q57"/>
      <c r="R57"/>
      <c r="S57"/>
      <c r="T57"/>
      <c r="U57"/>
      <c r="V57"/>
      <c r="W57"/>
      <c r="X57"/>
      <c r="Y57"/>
      <c r="Z57"/>
      <c r="AA57"/>
    </row>
    <row r="58" spans="1:27" s="511" customFormat="1" ht="15" customHeight="1">
      <c r="A58" s="553"/>
      <c r="B58" s="323" t="s">
        <v>194</v>
      </c>
      <c r="C58" s="316">
        <v>111693.04882463005</v>
      </c>
      <c r="D58" s="316">
        <v>-121213.08317391001</v>
      </c>
      <c r="E58" s="316">
        <v>-2138.1465707800003</v>
      </c>
      <c r="F58" s="316">
        <v>18971.846262960007</v>
      </c>
      <c r="G58" s="316">
        <v>2674.8706427999887</v>
      </c>
      <c r="H58" s="316">
        <v>18971.846262960007</v>
      </c>
      <c r="I58" s="316">
        <v>2674.8706427999887</v>
      </c>
      <c r="J58" s="316">
        <v>15141.252096601027</v>
      </c>
      <c r="K58" s="316">
        <v>-4.803928483696353</v>
      </c>
      <c r="L58" s="316">
        <v>25124.984153817368</v>
      </c>
      <c r="M58"/>
      <c r="N58"/>
      <c r="O58"/>
      <c r="P58"/>
      <c r="Q58"/>
      <c r="R58"/>
      <c r="S58"/>
      <c r="T58"/>
      <c r="U58"/>
      <c r="V58"/>
      <c r="W58"/>
      <c r="X58"/>
      <c r="Y58"/>
      <c r="Z58"/>
      <c r="AA58"/>
    </row>
    <row r="59" spans="1:27" s="511" customFormat="1" ht="15" customHeight="1">
      <c r="A59" s="553"/>
      <c r="B59" s="325" t="s">
        <v>195</v>
      </c>
      <c r="C59" s="320">
        <v>-130645.701018</v>
      </c>
      <c r="D59" s="320">
        <v>-8187.77469062</v>
      </c>
      <c r="E59" s="320">
        <v>-572.2368118200001</v>
      </c>
      <c r="F59" s="320">
        <v>-340.50555835</v>
      </c>
      <c r="G59" s="320">
        <v>-598.39987611</v>
      </c>
      <c r="H59" s="320">
        <v>-340.50555835</v>
      </c>
      <c r="I59" s="320">
        <v>-598.39987611</v>
      </c>
      <c r="J59" s="320">
        <v>-164837.17436500013</v>
      </c>
      <c r="K59" s="320">
        <v>174985.0811803</v>
      </c>
      <c r="L59" s="320">
        <v>-130196.71113960011</v>
      </c>
      <c r="M59"/>
      <c r="N59"/>
      <c r="O59"/>
      <c r="P59"/>
      <c r="Q59"/>
      <c r="R59"/>
      <c r="S59"/>
      <c r="T59"/>
      <c r="U59"/>
      <c r="V59"/>
      <c r="W59"/>
      <c r="X59"/>
      <c r="Y59"/>
      <c r="Z59"/>
      <c r="AA59"/>
    </row>
    <row r="60" spans="1:27" s="511" customFormat="1" ht="15" customHeight="1">
      <c r="A60" s="553"/>
      <c r="B60" s="325" t="s">
        <v>196</v>
      </c>
      <c r="C60" s="320">
        <v>54183.82663147</v>
      </c>
      <c r="D60" s="320">
        <v>183.53560974</v>
      </c>
      <c r="E60" s="320">
        <v>191.71727393</v>
      </c>
      <c r="F60" s="320">
        <v>1956.92926094</v>
      </c>
      <c r="G60" s="320">
        <v>228.15482523</v>
      </c>
      <c r="H60" s="320">
        <v>1956.92926094</v>
      </c>
      <c r="I60" s="320">
        <v>228.15482523</v>
      </c>
      <c r="J60" s="320">
        <v>127757.13182359314</v>
      </c>
      <c r="K60" s="320">
        <v>-174980.27725181638</v>
      </c>
      <c r="L60" s="320">
        <v>9521.018173086748</v>
      </c>
      <c r="M60"/>
      <c r="N60"/>
      <c r="O60"/>
      <c r="P60"/>
      <c r="Q60"/>
      <c r="R60"/>
      <c r="S60"/>
      <c r="T60"/>
      <c r="U60"/>
      <c r="V60"/>
      <c r="W60"/>
      <c r="X60"/>
      <c r="Y60"/>
      <c r="Z60"/>
      <c r="AA60"/>
    </row>
    <row r="61" spans="1:27" s="511" customFormat="1" ht="15" customHeight="1">
      <c r="A61" s="553"/>
      <c r="B61" s="325" t="s">
        <v>197</v>
      </c>
      <c r="C61" s="320">
        <v>6583.244627240001</v>
      </c>
      <c r="D61" s="320">
        <v>4.43286918</v>
      </c>
      <c r="E61" s="320">
        <v>0</v>
      </c>
      <c r="F61" s="320">
        <v>0</v>
      </c>
      <c r="G61" s="320">
        <v>-1061.4714323399992</v>
      </c>
      <c r="H61" s="320">
        <v>0</v>
      </c>
      <c r="I61" s="320">
        <v>-1061.4714323399992</v>
      </c>
      <c r="J61" s="320">
        <v>-3522.841716220001</v>
      </c>
      <c r="K61" s="320">
        <v>0</v>
      </c>
      <c r="L61" s="320">
        <v>2003.3643478600006</v>
      </c>
      <c r="M61"/>
      <c r="N61"/>
      <c r="O61"/>
      <c r="P61"/>
      <c r="Q61"/>
      <c r="R61"/>
      <c r="S61"/>
      <c r="T61"/>
      <c r="U61"/>
      <c r="V61"/>
      <c r="W61"/>
      <c r="X61"/>
      <c r="Y61"/>
      <c r="Z61"/>
      <c r="AA61"/>
    </row>
    <row r="62" spans="1:27" s="511" customFormat="1" ht="15" customHeight="1">
      <c r="A62" s="553"/>
      <c r="B62" s="325" t="s">
        <v>198</v>
      </c>
      <c r="C62" s="320">
        <v>-339136.7200049402</v>
      </c>
      <c r="D62" s="320">
        <v>-24505.753987320008</v>
      </c>
      <c r="E62" s="320">
        <v>-293.6297478</v>
      </c>
      <c r="F62" s="320">
        <v>-698.9566483600001</v>
      </c>
      <c r="G62" s="320">
        <v>-616.6678124700001</v>
      </c>
      <c r="H62" s="320">
        <v>-698.9566483600001</v>
      </c>
      <c r="I62" s="320">
        <v>-616.6678124700001</v>
      </c>
      <c r="J62" s="320">
        <v>-18215.339288628296</v>
      </c>
      <c r="K62" s="320">
        <v>0</v>
      </c>
      <c r="L62" s="320">
        <v>-383467.0674895185</v>
      </c>
      <c r="M62"/>
      <c r="N62"/>
      <c r="O62"/>
      <c r="P62"/>
      <c r="Q62"/>
      <c r="R62"/>
      <c r="S62"/>
      <c r="T62"/>
      <c r="U62"/>
      <c r="V62"/>
      <c r="W62"/>
      <c r="X62"/>
      <c r="Y62"/>
      <c r="Z62"/>
      <c r="AA62"/>
    </row>
    <row r="63" spans="1:27" s="511" customFormat="1" ht="15" customHeight="1">
      <c r="A63" s="555"/>
      <c r="B63" s="325" t="s">
        <v>411</v>
      </c>
      <c r="C63" s="320">
        <v>7.585008304000001</v>
      </c>
      <c r="D63" s="320">
        <v>750.131577</v>
      </c>
      <c r="E63" s="320">
        <v>-3524.6214022354857</v>
      </c>
      <c r="F63" s="320">
        <v>-1.14233788</v>
      </c>
      <c r="G63" s="320">
        <v>-2664.8825370924724</v>
      </c>
      <c r="H63" s="320">
        <v>-1.14233788</v>
      </c>
      <c r="I63" s="320">
        <v>-2664.8825370924724</v>
      </c>
      <c r="J63" s="320">
        <v>-570404.3239623731</v>
      </c>
      <c r="K63" s="320">
        <v>573622.709146397</v>
      </c>
      <c r="L63" s="320">
        <v>-2214.544507880113</v>
      </c>
      <c r="M63"/>
      <c r="N63"/>
      <c r="O63"/>
      <c r="P63"/>
      <c r="Q63"/>
      <c r="R63"/>
      <c r="S63"/>
      <c r="T63"/>
      <c r="U63"/>
      <c r="V63"/>
      <c r="W63"/>
      <c r="X63"/>
      <c r="Y63"/>
      <c r="Z63"/>
      <c r="AA63"/>
    </row>
    <row r="64" spans="1:27" s="511" customFormat="1" ht="15" customHeight="1">
      <c r="A64" s="553"/>
      <c r="B64" s="591" t="s">
        <v>412</v>
      </c>
      <c r="C64" s="320">
        <v>112585.929905</v>
      </c>
      <c r="D64" s="320">
        <v>0</v>
      </c>
      <c r="E64" s="320">
        <v>0</v>
      </c>
      <c r="F64" s="320">
        <v>3720.4377580500004</v>
      </c>
      <c r="G64" s="320">
        <v>4696.27831132</v>
      </c>
      <c r="H64" s="320">
        <v>3720.4377580500004</v>
      </c>
      <c r="I64" s="320">
        <v>4696.27831132</v>
      </c>
      <c r="J64" s="320">
        <v>4944.4993193796345</v>
      </c>
      <c r="K64" s="320">
        <v>0</v>
      </c>
      <c r="L64" s="320">
        <v>125947.14529374964</v>
      </c>
      <c r="M64"/>
      <c r="N64"/>
      <c r="O64"/>
      <c r="P64"/>
      <c r="Q64"/>
      <c r="R64"/>
      <c r="S64"/>
      <c r="T64"/>
      <c r="U64"/>
      <c r="V64"/>
      <c r="W64"/>
      <c r="X64"/>
      <c r="Y64"/>
      <c r="Z64"/>
      <c r="AA64"/>
    </row>
    <row r="65" spans="1:27" s="511" customFormat="1" ht="18">
      <c r="A65" s="556"/>
      <c r="B65" s="312" t="s">
        <v>206</v>
      </c>
      <c r="C65" s="316">
        <v>-409900.64583629614</v>
      </c>
      <c r="D65" s="316">
        <v>-152968.51179593</v>
      </c>
      <c r="E65" s="316">
        <v>-6336.917258705486</v>
      </c>
      <c r="F65" s="316">
        <v>16167.733221260009</v>
      </c>
      <c r="G65" s="316">
        <v>-6734.674501302483</v>
      </c>
      <c r="H65" s="316">
        <v>16167.733221260009</v>
      </c>
      <c r="I65" s="316">
        <v>-6734.674501302483</v>
      </c>
      <c r="J65" s="316">
        <v>-619025.794731407</v>
      </c>
      <c r="K65" s="316">
        <v>573622.709146397</v>
      </c>
      <c r="L65" s="316">
        <v>-605176.1017559841</v>
      </c>
      <c r="M65"/>
      <c r="N65"/>
      <c r="O65"/>
      <c r="P65"/>
      <c r="Q65"/>
      <c r="R65"/>
      <c r="S65"/>
      <c r="T65"/>
      <c r="U65"/>
      <c r="V65"/>
      <c r="W65"/>
      <c r="X65"/>
      <c r="Y65"/>
      <c r="Z65"/>
      <c r="AA65"/>
    </row>
    <row r="66" spans="1:27" s="511" customFormat="1" ht="18">
      <c r="A66" s="556"/>
      <c r="B66" s="591" t="s">
        <v>355</v>
      </c>
      <c r="C66" s="320">
        <v>78387.05207599999</v>
      </c>
      <c r="D66" s="320">
        <v>14698.002774499999</v>
      </c>
      <c r="E66" s="320">
        <v>-253.07071319000002</v>
      </c>
      <c r="F66" s="320">
        <v>4443.84209557</v>
      </c>
      <c r="G66" s="320">
        <v>235.44221356000003</v>
      </c>
      <c r="H66" s="320">
        <v>4443.84209557</v>
      </c>
      <c r="I66" s="320">
        <v>235.44221356000003</v>
      </c>
      <c r="J66" s="320">
        <v>1669.8421486984284</v>
      </c>
      <c r="K66" s="320">
        <v>0</v>
      </c>
      <c r="L66" s="320">
        <v>99181.11059513842</v>
      </c>
      <c r="M66"/>
      <c r="N66"/>
      <c r="O66"/>
      <c r="P66"/>
      <c r="Q66"/>
      <c r="R66"/>
      <c r="S66"/>
      <c r="T66"/>
      <c r="U66"/>
      <c r="V66"/>
      <c r="W66"/>
      <c r="X66"/>
      <c r="Y66"/>
      <c r="Z66"/>
      <c r="AA66"/>
    </row>
    <row r="67" spans="1:27" s="511" customFormat="1" ht="18">
      <c r="A67" s="556"/>
      <c r="B67" s="591" t="s">
        <v>430</v>
      </c>
      <c r="C67" s="320">
        <v>230.17064272</v>
      </c>
      <c r="D67" s="320">
        <v>3673.62495642</v>
      </c>
      <c r="E67" s="320">
        <v>26.63646849</v>
      </c>
      <c r="F67" s="320">
        <v>277.19493787</v>
      </c>
      <c r="G67" s="320">
        <v>804.19947797</v>
      </c>
      <c r="H67" s="320">
        <v>277.19493787</v>
      </c>
      <c r="I67" s="320">
        <v>804.19947797</v>
      </c>
      <c r="J67" s="320">
        <v>561.7755044692199</v>
      </c>
      <c r="K67" s="320">
        <v>0</v>
      </c>
      <c r="L67" s="320">
        <v>5573.601987939221</v>
      </c>
      <c r="M67"/>
      <c r="N67"/>
      <c r="O67"/>
      <c r="P67"/>
      <c r="Q67"/>
      <c r="R67"/>
      <c r="S67"/>
      <c r="T67"/>
      <c r="U67"/>
      <c r="V67"/>
      <c r="W67"/>
      <c r="X67"/>
      <c r="Y67"/>
      <c r="Z67"/>
      <c r="AA67"/>
    </row>
    <row r="68" spans="1:27" s="511" customFormat="1" ht="15" customHeight="1">
      <c r="A68" s="553"/>
      <c r="B68" s="591" t="s">
        <v>413</v>
      </c>
      <c r="C68" s="320">
        <v>26843.41884471</v>
      </c>
      <c r="D68" s="320">
        <v>38423.93653393</v>
      </c>
      <c r="E68" s="320">
        <v>497.46828485000003</v>
      </c>
      <c r="F68" s="320">
        <v>6326.76055594</v>
      </c>
      <c r="G68" s="320">
        <v>0</v>
      </c>
      <c r="H68" s="320">
        <v>6326.76055594</v>
      </c>
      <c r="I68" s="320">
        <v>0</v>
      </c>
      <c r="J68" s="320">
        <v>24565.958326710002</v>
      </c>
      <c r="K68" s="320">
        <v>0</v>
      </c>
      <c r="L68" s="320">
        <v>96657.54254614</v>
      </c>
      <c r="M68"/>
      <c r="N68"/>
      <c r="O68"/>
      <c r="P68"/>
      <c r="Q68"/>
      <c r="R68"/>
      <c r="S68"/>
      <c r="T68"/>
      <c r="U68"/>
      <c r="V68"/>
      <c r="W68"/>
      <c r="X68"/>
      <c r="Y68"/>
      <c r="Z68"/>
      <c r="AA68"/>
    </row>
    <row r="69" spans="1:27" s="511" customFormat="1" ht="15" customHeight="1">
      <c r="A69" s="553"/>
      <c r="B69" s="591"/>
      <c r="C69" s="320"/>
      <c r="D69" s="320"/>
      <c r="E69" s="320"/>
      <c r="F69" s="320"/>
      <c r="G69" s="320"/>
      <c r="H69" s="316"/>
      <c r="I69" s="316"/>
      <c r="J69" s="316"/>
      <c r="K69" s="316"/>
      <c r="L69" s="316"/>
      <c r="M69"/>
      <c r="N69"/>
      <c r="O69"/>
      <c r="P69"/>
      <c r="Q69"/>
      <c r="R69"/>
      <c r="S69"/>
      <c r="T69"/>
      <c r="U69"/>
      <c r="V69"/>
      <c r="W69"/>
      <c r="X69"/>
      <c r="Y69"/>
      <c r="Z69"/>
      <c r="AA69"/>
    </row>
    <row r="70" spans="1:27" s="511" customFormat="1" ht="18">
      <c r="A70" s="556"/>
      <c r="B70" s="340" t="s">
        <v>460</v>
      </c>
      <c r="C70" s="320"/>
      <c r="D70" s="320"/>
      <c r="E70" s="320"/>
      <c r="F70" s="320"/>
      <c r="G70" s="320"/>
      <c r="H70" s="316"/>
      <c r="I70" s="316"/>
      <c r="J70" s="316"/>
      <c r="K70" s="316"/>
      <c r="L70" s="316"/>
      <c r="M70"/>
      <c r="N70"/>
      <c r="O70"/>
      <c r="P70"/>
      <c r="Q70"/>
      <c r="R70"/>
      <c r="S70"/>
      <c r="T70"/>
      <c r="U70"/>
      <c r="V70"/>
      <c r="W70"/>
      <c r="X70"/>
      <c r="Y70"/>
      <c r="Z70"/>
      <c r="AA70"/>
    </row>
    <row r="71" spans="1:27" s="511" customFormat="1" ht="18">
      <c r="A71" s="553"/>
      <c r="B71" s="340" t="str">
        <f aca="true" t="shared" si="0" ref="B71:B80">B34</f>
        <v>Total assets</v>
      </c>
      <c r="C71" s="316">
        <v>1821758.9812223902</v>
      </c>
      <c r="D71" s="316">
        <v>481002.1579772375</v>
      </c>
      <c r="E71" s="316">
        <v>6365.6542020818</v>
      </c>
      <c r="F71" s="316">
        <v>333701.12476819404</v>
      </c>
      <c r="G71" s="316">
        <v>208346.16950866</v>
      </c>
      <c r="H71" s="316">
        <v>333701.12476819404</v>
      </c>
      <c r="I71" s="316">
        <v>208346.16950866</v>
      </c>
      <c r="J71" s="316">
        <v>1656472.408608077</v>
      </c>
      <c r="K71" s="316">
        <v>-2579158.5671237046</v>
      </c>
      <c r="L71" s="316">
        <v>1928487.9291629363</v>
      </c>
      <c r="M71"/>
      <c r="N71"/>
      <c r="O71"/>
      <c r="P71"/>
      <c r="Q71"/>
      <c r="R71"/>
      <c r="S71"/>
      <c r="T71"/>
      <c r="U71"/>
      <c r="V71"/>
      <c r="W71"/>
      <c r="X71"/>
      <c r="Y71"/>
      <c r="Z71"/>
      <c r="AA71"/>
    </row>
    <row r="72" spans="1:27" s="511" customFormat="1" ht="18">
      <c r="A72" s="553"/>
      <c r="B72" s="317" t="str">
        <f t="shared" si="0"/>
        <v>Current assets</v>
      </c>
      <c r="C72" s="320">
        <v>937017.02086885</v>
      </c>
      <c r="D72" s="320">
        <v>152553.06672264996</v>
      </c>
      <c r="E72" s="320">
        <v>2960.95776774</v>
      </c>
      <c r="F72" s="320">
        <v>166202.85671165</v>
      </c>
      <c r="G72" s="320">
        <v>168261.35678721</v>
      </c>
      <c r="H72" s="320">
        <v>166202.85671165</v>
      </c>
      <c r="I72" s="320">
        <v>168261.35678721</v>
      </c>
      <c r="J72" s="320">
        <v>906149.7851845642</v>
      </c>
      <c r="K72" s="320">
        <v>-2003285.3049669813</v>
      </c>
      <c r="L72" s="320">
        <v>329859.7390756828</v>
      </c>
      <c r="M72"/>
      <c r="N72"/>
      <c r="O72"/>
      <c r="P72"/>
      <c r="Q72"/>
      <c r="R72"/>
      <c r="S72"/>
      <c r="T72"/>
      <c r="U72"/>
      <c r="V72"/>
      <c r="W72"/>
      <c r="X72"/>
      <c r="Y72"/>
      <c r="Z72"/>
      <c r="AA72"/>
    </row>
    <row r="73" spans="1:27" s="511" customFormat="1" ht="18">
      <c r="A73" s="553"/>
      <c r="B73" s="325" t="str">
        <f t="shared" si="0"/>
        <v>Investment in securities of associated companies</v>
      </c>
      <c r="C73" s="320">
        <v>897.97682538</v>
      </c>
      <c r="D73" s="320">
        <v>44305.723277557496</v>
      </c>
      <c r="E73" s="320">
        <v>631.8716706217999</v>
      </c>
      <c r="F73" s="320">
        <v>91.324846744065</v>
      </c>
      <c r="G73" s="320">
        <v>29619.78620972</v>
      </c>
      <c r="H73" s="320">
        <v>91.324846744065</v>
      </c>
      <c r="I73" s="320">
        <v>29619.78620972</v>
      </c>
      <c r="J73" s="320">
        <v>-1313045.07923958</v>
      </c>
      <c r="K73" s="320">
        <v>1249513.5255189468</v>
      </c>
      <c r="L73" s="320">
        <v>12015.12910939008</v>
      </c>
      <c r="M73"/>
      <c r="N73"/>
      <c r="O73"/>
      <c r="P73"/>
      <c r="Q73"/>
      <c r="R73"/>
      <c r="S73"/>
      <c r="T73"/>
      <c r="U73"/>
      <c r="V73"/>
      <c r="W73"/>
      <c r="X73"/>
      <c r="Y73"/>
      <c r="Z73"/>
      <c r="AA73"/>
    </row>
    <row r="74" spans="1:27" s="511" customFormat="1" ht="18">
      <c r="A74" s="553"/>
      <c r="B74" s="325" t="str">
        <f t="shared" si="0"/>
        <v>Property, plant and equipment</v>
      </c>
      <c r="C74" s="320">
        <v>845135.46451406</v>
      </c>
      <c r="D74" s="320">
        <v>240495.98781287</v>
      </c>
      <c r="E74" s="320">
        <v>2321.61523129</v>
      </c>
      <c r="F74" s="320">
        <v>124077.52647942999</v>
      </c>
      <c r="G74" s="320">
        <v>4304.50094021</v>
      </c>
      <c r="H74" s="320">
        <v>124077.52647942999</v>
      </c>
      <c r="I74" s="320">
        <v>4304.50094021</v>
      </c>
      <c r="J74" s="320">
        <v>59794.42568268967</v>
      </c>
      <c r="K74" s="320">
        <v>0</v>
      </c>
      <c r="L74" s="320">
        <v>1276129.5206605496</v>
      </c>
      <c r="M74"/>
      <c r="N74"/>
      <c r="O74"/>
      <c r="P74"/>
      <c r="Q74"/>
      <c r="R74"/>
      <c r="S74"/>
      <c r="T74"/>
      <c r="U74"/>
      <c r="V74"/>
      <c r="W74"/>
      <c r="X74"/>
      <c r="Y74"/>
      <c r="Z74"/>
      <c r="AA74"/>
    </row>
    <row r="75" spans="1:27" s="511" customFormat="1" ht="18">
      <c r="A75" s="553"/>
      <c r="B75" s="340" t="str">
        <f t="shared" si="0"/>
        <v>Total liabilities</v>
      </c>
      <c r="C75" s="316">
        <v>2827416.049736</v>
      </c>
      <c r="D75" s="316">
        <v>1102657.54209005</v>
      </c>
      <c r="E75" s="316">
        <v>17782.06848573</v>
      </c>
      <c r="F75" s="316">
        <v>130193.31918777</v>
      </c>
      <c r="G75" s="316">
        <v>130282.84515361999</v>
      </c>
      <c r="H75" s="316">
        <v>130193.31918777</v>
      </c>
      <c r="I75" s="316">
        <v>130282.84515361999</v>
      </c>
      <c r="J75" s="316">
        <v>3953555.2259410787</v>
      </c>
      <c r="K75" s="316">
        <v>-3828672.092642651</v>
      </c>
      <c r="L75" s="316">
        <v>4333214.957951598</v>
      </c>
      <c r="M75"/>
      <c r="N75"/>
      <c r="O75"/>
      <c r="P75"/>
      <c r="Q75"/>
      <c r="R75"/>
      <c r="S75"/>
      <c r="T75"/>
      <c r="U75"/>
      <c r="V75"/>
      <c r="W75"/>
      <c r="X75"/>
      <c r="Y75"/>
      <c r="Z75"/>
      <c r="AA75"/>
    </row>
    <row r="76" spans="1:27" s="511" customFormat="1" ht="18">
      <c r="A76" s="553"/>
      <c r="B76" s="317" t="str">
        <f t="shared" si="0"/>
        <v>Current liabilities</v>
      </c>
      <c r="C76" s="320">
        <v>464163.89528711</v>
      </c>
      <c r="D76" s="320">
        <v>388367.87259973</v>
      </c>
      <c r="E76" s="320">
        <v>17328.6035501</v>
      </c>
      <c r="F76" s="320">
        <v>39568.36424766001</v>
      </c>
      <c r="G76" s="320">
        <v>129161.35684213998</v>
      </c>
      <c r="H76" s="320">
        <v>39568.36424766001</v>
      </c>
      <c r="I76" s="320">
        <v>129161.35684213998</v>
      </c>
      <c r="J76" s="320">
        <v>1734633.9184129543</v>
      </c>
      <c r="K76" s="320">
        <v>-2000813.940836991</v>
      </c>
      <c r="L76" s="320">
        <v>772410.0701027035</v>
      </c>
      <c r="M76"/>
      <c r="N76"/>
      <c r="O76"/>
      <c r="P76"/>
      <c r="Q76"/>
      <c r="R76"/>
      <c r="S76"/>
      <c r="T76"/>
      <c r="U76"/>
      <c r="V76"/>
      <c r="W76"/>
      <c r="X76"/>
      <c r="Y76"/>
      <c r="Z76"/>
      <c r="AA76"/>
    </row>
    <row r="77" spans="1:27" s="511" customFormat="1" ht="15" customHeight="1">
      <c r="A77" s="553"/>
      <c r="B77" s="317" t="str">
        <f t="shared" si="0"/>
        <v>Long-term liabilities</v>
      </c>
      <c r="C77" s="320">
        <v>2363252.15444889</v>
      </c>
      <c r="D77" s="320">
        <v>714289.66949032</v>
      </c>
      <c r="E77" s="320">
        <v>453.46493562999996</v>
      </c>
      <c r="F77" s="320">
        <v>90624.95494011</v>
      </c>
      <c r="G77" s="320">
        <v>1121.48831148</v>
      </c>
      <c r="H77" s="320">
        <v>90624.95494011</v>
      </c>
      <c r="I77" s="320">
        <v>1121.48831148</v>
      </c>
      <c r="J77" s="320">
        <v>2218921.3075281247</v>
      </c>
      <c r="K77" s="320">
        <v>-1827858.15180566</v>
      </c>
      <c r="L77" s="320">
        <v>3560804.887848895</v>
      </c>
      <c r="M77"/>
      <c r="N77"/>
      <c r="O77"/>
      <c r="P77"/>
      <c r="Q77"/>
      <c r="R77"/>
      <c r="S77"/>
      <c r="T77"/>
      <c r="U77"/>
      <c r="V77"/>
      <c r="W77"/>
      <c r="X77"/>
      <c r="Y77"/>
      <c r="Z77"/>
      <c r="AA77"/>
    </row>
    <row r="78" spans="1:27" s="511" customFormat="1" ht="15" customHeight="1">
      <c r="A78" s="553"/>
      <c r="B78" s="343" t="str">
        <f t="shared" si="0"/>
        <v>Long-term debt</v>
      </c>
      <c r="C78" s="320">
        <v>1832529.35763792</v>
      </c>
      <c r="D78" s="320">
        <v>19383.021420200002</v>
      </c>
      <c r="E78" s="320">
        <v>0</v>
      </c>
      <c r="F78" s="320">
        <v>1232.2123028699998</v>
      </c>
      <c r="G78" s="320">
        <v>804.18788472</v>
      </c>
      <c r="H78" s="320">
        <v>1232.2123028699998</v>
      </c>
      <c r="I78" s="320">
        <v>804.18788472</v>
      </c>
      <c r="J78" s="320">
        <v>1841539.42298583</v>
      </c>
      <c r="K78" s="320">
        <v>-1827858.15180566</v>
      </c>
      <c r="L78" s="320">
        <v>1867630.05042588</v>
      </c>
      <c r="M78"/>
      <c r="N78"/>
      <c r="O78"/>
      <c r="P78"/>
      <c r="Q78"/>
      <c r="R78"/>
      <c r="S78"/>
      <c r="T78"/>
      <c r="U78"/>
      <c r="V78"/>
      <c r="W78"/>
      <c r="X78"/>
      <c r="Y78"/>
      <c r="Z78"/>
      <c r="AA78"/>
    </row>
    <row r="79" spans="1:27" s="511" customFormat="1" ht="15" customHeight="1">
      <c r="A79" s="553"/>
      <c r="B79" s="343" t="str">
        <f t="shared" si="0"/>
        <v>Employee benefits</v>
      </c>
      <c r="C79" s="320">
        <v>439881.78441058</v>
      </c>
      <c r="D79" s="320">
        <v>645258.66122572</v>
      </c>
      <c r="E79" s="320">
        <v>0</v>
      </c>
      <c r="F79" s="320">
        <v>83059.49665947999</v>
      </c>
      <c r="G79" s="320">
        <v>-474.09085696</v>
      </c>
      <c r="H79" s="320">
        <v>83059.49665947999</v>
      </c>
      <c r="I79" s="320">
        <v>-474.09085696</v>
      </c>
      <c r="J79" s="320">
        <v>367442.23417137</v>
      </c>
      <c r="K79" s="320">
        <v>0</v>
      </c>
      <c r="L79" s="320">
        <v>1535168.08561019</v>
      </c>
      <c r="M79"/>
      <c r="N79"/>
      <c r="O79"/>
      <c r="P79"/>
      <c r="Q79"/>
      <c r="R79"/>
      <c r="S79"/>
      <c r="T79"/>
      <c r="U79"/>
      <c r="V79"/>
      <c r="W79"/>
      <c r="X79"/>
      <c r="Y79"/>
      <c r="Z79"/>
      <c r="AA79"/>
    </row>
    <row r="80" spans="1:27" s="511" customFormat="1" ht="18">
      <c r="A80" s="553"/>
      <c r="B80" s="340" t="str">
        <f t="shared" si="0"/>
        <v>Equity</v>
      </c>
      <c r="C80" s="316">
        <v>-1005657.06851361</v>
      </c>
      <c r="D80" s="316">
        <v>-621655.3841128125</v>
      </c>
      <c r="E80" s="316">
        <v>-11416.414283648199</v>
      </c>
      <c r="F80" s="316">
        <v>203507.8055804241</v>
      </c>
      <c r="G80" s="316">
        <v>78063.32435504</v>
      </c>
      <c r="H80" s="316">
        <v>203507.8055804241</v>
      </c>
      <c r="I80" s="316">
        <v>78063.32435504</v>
      </c>
      <c r="J80" s="316">
        <v>-2297082.817333012</v>
      </c>
      <c r="K80" s="316">
        <v>1249513.5255189468</v>
      </c>
      <c r="L80" s="316">
        <v>-2404727.0287886714</v>
      </c>
      <c r="M80"/>
      <c r="N80"/>
      <c r="O80"/>
      <c r="P80"/>
      <c r="Q80"/>
      <c r="R80"/>
      <c r="S80"/>
      <c r="T80"/>
      <c r="U80"/>
      <c r="V80"/>
      <c r="W80"/>
      <c r="X80"/>
      <c r="Y80"/>
      <c r="Z80"/>
      <c r="AA80"/>
    </row>
    <row r="81" spans="1:27" s="511" customFormat="1" ht="12" customHeight="1">
      <c r="A81" s="553"/>
      <c r="C81" s="316"/>
      <c r="D81" s="320"/>
      <c r="E81" s="320"/>
      <c r="F81" s="320"/>
      <c r="G81" s="320"/>
      <c r="H81" s="320"/>
      <c r="I81" s="320"/>
      <c r="J81" s="320"/>
      <c r="K81" s="320"/>
      <c r="M81"/>
      <c r="N81"/>
      <c r="O81"/>
      <c r="P81"/>
      <c r="Q81"/>
      <c r="R81"/>
      <c r="S81"/>
      <c r="T81"/>
      <c r="U81"/>
      <c r="V81"/>
      <c r="W81"/>
      <c r="X81"/>
      <c r="Y81"/>
      <c r="Z81"/>
      <c r="AA81"/>
    </row>
    <row r="82" spans="1:27" s="511" customFormat="1" ht="18">
      <c r="A82" s="553"/>
      <c r="B82" s="807"/>
      <c r="C82" s="808"/>
      <c r="D82" s="808"/>
      <c r="E82" s="808"/>
      <c r="F82" s="808"/>
      <c r="G82" s="808"/>
      <c r="H82" s="808"/>
      <c r="I82" s="808"/>
      <c r="J82" s="808"/>
      <c r="K82" s="808"/>
      <c r="L82" s="808"/>
      <c r="M82"/>
      <c r="N82"/>
      <c r="O82"/>
      <c r="P82"/>
      <c r="Q82"/>
      <c r="R82"/>
      <c r="S82"/>
      <c r="T82"/>
      <c r="U82"/>
      <c r="V82"/>
      <c r="W82"/>
      <c r="X82"/>
      <c r="Y82"/>
      <c r="Z82"/>
      <c r="AA82"/>
    </row>
    <row r="83" spans="2:8" ht="18">
      <c r="B83" s="559"/>
      <c r="D83" s="348"/>
      <c r="E83" s="560"/>
      <c r="F83" s="348"/>
      <c r="G83" s="348"/>
      <c r="H83" s="348"/>
    </row>
    <row r="84" spans="4:11" ht="18">
      <c r="D84" s="348"/>
      <c r="E84" s="348"/>
      <c r="K84" s="348"/>
    </row>
    <row r="85" spans="4:11" ht="18">
      <c r="D85" s="348"/>
      <c r="E85" s="348"/>
      <c r="K85" s="348"/>
    </row>
    <row r="86" spans="1:5" ht="18">
      <c r="A86" s="561"/>
      <c r="D86" s="348"/>
      <c r="E86" s="348"/>
    </row>
    <row r="87" spans="4:5" ht="18">
      <c r="D87" s="348"/>
      <c r="E87" s="348"/>
    </row>
    <row r="88" spans="4:5" ht="18">
      <c r="D88" s="348"/>
      <c r="E88" s="348"/>
    </row>
    <row r="89" spans="4:5" ht="18">
      <c r="D89" s="348"/>
      <c r="E89" s="348"/>
    </row>
    <row r="90" spans="1:5" ht="18">
      <c r="A90" s="562"/>
      <c r="D90" s="348"/>
      <c r="E90" s="348"/>
    </row>
    <row r="91" spans="1:5" ht="18">
      <c r="A91" s="562"/>
      <c r="D91" s="348"/>
      <c r="E91" s="348"/>
    </row>
    <row r="92" spans="1:5" ht="18">
      <c r="A92" s="562"/>
      <c r="D92" s="348"/>
      <c r="E92" s="348"/>
    </row>
    <row r="93" spans="1:5" ht="18">
      <c r="A93" s="562"/>
      <c r="D93" s="348"/>
      <c r="E93" s="348"/>
    </row>
    <row r="94" spans="1:5" ht="18">
      <c r="A94" s="562"/>
      <c r="D94" s="348"/>
      <c r="E94" s="348"/>
    </row>
    <row r="95" spans="4:5" ht="18">
      <c r="D95" s="348"/>
      <c r="E95" s="348"/>
    </row>
    <row r="96" spans="4:5" ht="18">
      <c r="D96" s="348"/>
      <c r="E96" s="348"/>
    </row>
    <row r="97" spans="3:11" ht="18">
      <c r="C97" s="348"/>
      <c r="D97" s="348"/>
      <c r="E97" s="348"/>
      <c r="F97" s="348"/>
      <c r="G97" s="348"/>
      <c r="H97" s="348"/>
      <c r="I97" s="348"/>
      <c r="J97" s="348"/>
      <c r="K97" s="348"/>
    </row>
    <row r="98" ht="18">
      <c r="C98" s="563"/>
    </row>
    <row r="105" ht="18">
      <c r="B105" s="564"/>
    </row>
    <row r="106" ht="18">
      <c r="B106" s="564"/>
    </row>
    <row r="107" ht="18">
      <c r="B107" s="564"/>
    </row>
    <row r="108" ht="18">
      <c r="B108" s="564"/>
    </row>
    <row r="109" spans="1:2" ht="18">
      <c r="A109" s="510"/>
      <c r="B109" s="564"/>
    </row>
    <row r="110" spans="1:2" ht="18">
      <c r="A110" s="510"/>
      <c r="B110" s="564"/>
    </row>
    <row r="111" spans="1:2" ht="18">
      <c r="A111" s="510"/>
      <c r="B111" s="564"/>
    </row>
    <row r="112" spans="1:2" ht="18">
      <c r="A112" s="510"/>
      <c r="B112" s="564"/>
    </row>
    <row r="113" spans="1:2" ht="18">
      <c r="A113" s="510"/>
      <c r="B113" s="564"/>
    </row>
    <row r="114" ht="18">
      <c r="A114" s="510"/>
    </row>
    <row r="115" ht="18">
      <c r="A115" s="510"/>
    </row>
  </sheetData>
  <sheetProtection/>
  <mergeCells count="2">
    <mergeCell ref="B82:L82"/>
    <mergeCell ref="C7:L7"/>
  </mergeCells>
  <hyperlinks>
    <hyperlink ref="A1" location="Index!A1" display="Index"/>
  </hyperlinks>
  <printOptions/>
  <pageMargins left="0.75" right="0.75" top="0.19" bottom="0.2" header="0.17" footer="0.17"/>
  <pageSetup fitToHeight="0" fitToWidth="1" horizontalDpi="600" verticalDpi="600" orientation="landscape" r:id="rId1"/>
  <ignoredErrors>
    <ignoredError sqref="H32:L33 H69:L70" formula="1"/>
  </ignoredErrors>
</worksheet>
</file>

<file path=xl/worksheets/sheet4.xml><?xml version="1.0" encoding="utf-8"?>
<worksheet xmlns="http://schemas.openxmlformats.org/spreadsheetml/2006/main" xmlns:r="http://schemas.openxmlformats.org/officeDocument/2006/relationships">
  <dimension ref="A1:AC40"/>
  <sheetViews>
    <sheetView showGridLines="0" zoomScale="80" zoomScaleNormal="80" zoomScalePageLayoutView="0" workbookViewId="0" topLeftCell="A11">
      <selection activeCell="B3" sqref="B3:P26"/>
    </sheetView>
  </sheetViews>
  <sheetFormatPr defaultColWidth="9.140625" defaultRowHeight="12.75"/>
  <cols>
    <col min="1" max="1" width="9.140625" style="9" customWidth="1"/>
    <col min="2" max="2" width="31.140625" style="9" customWidth="1"/>
    <col min="3" max="12" width="8.00390625" style="9" bestFit="1" customWidth="1"/>
    <col min="13" max="15" width="9.140625" style="9" customWidth="1"/>
    <col min="16" max="16" width="9.140625" style="9" hidden="1" customWidth="1"/>
    <col min="17" max="19" width="9.140625" style="9" customWidth="1"/>
    <col min="20" max="16384" width="9.140625" style="9" customWidth="1"/>
  </cols>
  <sheetData>
    <row r="1" spans="1:12" ht="15">
      <c r="A1" s="739" t="s">
        <v>33</v>
      </c>
      <c r="B1" s="8"/>
      <c r="C1" s="8"/>
      <c r="D1" s="8"/>
      <c r="E1" s="8"/>
      <c r="F1" s="8"/>
      <c r="G1" s="8"/>
      <c r="H1" s="8"/>
      <c r="I1" s="8"/>
      <c r="J1" s="8"/>
      <c r="K1" s="8"/>
      <c r="L1" s="8"/>
    </row>
    <row r="2" s="3" customFormat="1" ht="14.25"/>
    <row r="3" spans="2:16" s="3" customFormat="1" ht="15">
      <c r="B3" s="745" t="s">
        <v>34</v>
      </c>
      <c r="C3" s="745"/>
      <c r="D3" s="745"/>
      <c r="E3" s="745"/>
      <c r="F3" s="745"/>
      <c r="G3" s="745"/>
      <c r="H3" s="745"/>
      <c r="I3" s="745"/>
      <c r="J3" s="745"/>
      <c r="K3" s="745"/>
      <c r="L3" s="745"/>
      <c r="M3" s="745"/>
      <c r="N3" s="745"/>
      <c r="O3" s="745"/>
      <c r="P3" s="745"/>
    </row>
    <row r="4" spans="2:16" s="3" customFormat="1" ht="15">
      <c r="B4" s="745" t="s">
        <v>58</v>
      </c>
      <c r="C4" s="745"/>
      <c r="D4" s="745"/>
      <c r="E4" s="745"/>
      <c r="F4" s="745"/>
      <c r="G4" s="745"/>
      <c r="H4" s="745"/>
      <c r="I4" s="745"/>
      <c r="J4" s="745"/>
      <c r="K4" s="745"/>
      <c r="L4" s="745"/>
      <c r="M4" s="745"/>
      <c r="N4" s="745"/>
      <c r="O4" s="745"/>
      <c r="P4" s="745"/>
    </row>
    <row r="5" spans="2:12" s="3" customFormat="1" ht="12" customHeight="1">
      <c r="B5" s="10"/>
      <c r="C5" s="10"/>
      <c r="D5" s="10"/>
      <c r="E5" s="10"/>
      <c r="F5" s="10"/>
      <c r="G5" s="10"/>
      <c r="H5" s="10"/>
      <c r="I5" s="10"/>
      <c r="J5" s="10"/>
      <c r="K5" s="10"/>
      <c r="L5" s="10"/>
    </row>
    <row r="6" spans="2:16" s="3" customFormat="1" ht="15">
      <c r="B6" s="10"/>
      <c r="C6" s="751">
        <v>2017</v>
      </c>
      <c r="D6" s="751">
        <v>2018</v>
      </c>
      <c r="E6" s="744">
        <v>2019</v>
      </c>
      <c r="F6" s="744"/>
      <c r="G6" s="744"/>
      <c r="H6" s="744"/>
      <c r="I6" s="744">
        <v>2020</v>
      </c>
      <c r="J6" s="744"/>
      <c r="K6" s="744"/>
      <c r="L6" s="744"/>
      <c r="M6" s="744">
        <v>2021</v>
      </c>
      <c r="N6" s="744"/>
      <c r="O6" s="744"/>
      <c r="P6" s="744"/>
    </row>
    <row r="7" spans="2:16" s="3" customFormat="1" ht="15">
      <c r="B7" s="10"/>
      <c r="C7" s="751"/>
      <c r="D7" s="751"/>
      <c r="E7" s="627" t="s">
        <v>59</v>
      </c>
      <c r="F7" s="627" t="s">
        <v>60</v>
      </c>
      <c r="G7" s="627" t="s">
        <v>61</v>
      </c>
      <c r="H7" s="627" t="s">
        <v>62</v>
      </c>
      <c r="I7" s="627" t="s">
        <v>59</v>
      </c>
      <c r="J7" s="627" t="s">
        <v>60</v>
      </c>
      <c r="K7" s="627" t="s">
        <v>61</v>
      </c>
      <c r="L7" s="627" t="s">
        <v>62</v>
      </c>
      <c r="M7" s="627" t="s">
        <v>59</v>
      </c>
      <c r="N7" s="627" t="s">
        <v>60</v>
      </c>
      <c r="O7" s="627" t="s">
        <v>61</v>
      </c>
      <c r="P7" s="627" t="s">
        <v>62</v>
      </c>
    </row>
    <row r="8" spans="2:12" s="3" customFormat="1" ht="15">
      <c r="B8" s="10"/>
      <c r="C8" s="747" t="s">
        <v>63</v>
      </c>
      <c r="D8" s="748"/>
      <c r="E8" s="748"/>
      <c r="F8" s="748"/>
      <c r="G8" s="748"/>
      <c r="H8" s="748"/>
      <c r="I8" s="748"/>
      <c r="J8" s="748"/>
      <c r="K8" s="748"/>
      <c r="L8" s="748"/>
    </row>
    <row r="9" spans="2:29" s="3" customFormat="1" ht="15">
      <c r="B9" s="11" t="s">
        <v>64</v>
      </c>
      <c r="C9" s="12">
        <v>1948.263172783562</v>
      </c>
      <c r="D9" s="13">
        <v>1822.52422314247</v>
      </c>
      <c r="E9" s="14">
        <v>1674.337677866666</v>
      </c>
      <c r="F9" s="14">
        <v>1673.4667470109887</v>
      </c>
      <c r="G9" s="14">
        <v>1694.3223339891304</v>
      </c>
      <c r="H9" s="12">
        <v>1692.9446843445648</v>
      </c>
      <c r="I9" s="14">
        <v>1739.3642664703727</v>
      </c>
      <c r="J9" s="14">
        <v>1672.5003915714285</v>
      </c>
      <c r="K9" s="14">
        <v>1658.0502607291141</v>
      </c>
      <c r="L9" s="12">
        <v>1676</v>
      </c>
      <c r="M9" s="567">
        <v>1714.8601081553543</v>
      </c>
      <c r="N9" s="567">
        <v>1736.4025965087121</v>
      </c>
      <c r="O9" s="12">
        <v>1740.0080644071631</v>
      </c>
      <c r="P9" s="12">
        <v>0</v>
      </c>
      <c r="Q9" s="7"/>
      <c r="R9" s="7"/>
      <c r="S9" s="7"/>
      <c r="T9" s="7"/>
      <c r="U9" s="7"/>
      <c r="V9" s="7"/>
      <c r="W9" s="7"/>
      <c r="X9" s="7"/>
      <c r="Y9" s="7"/>
      <c r="Z9" s="7"/>
      <c r="AA9" s="7"/>
      <c r="AB9" s="7"/>
      <c r="AC9" s="7"/>
    </row>
    <row r="10" spans="2:26" s="3" customFormat="1" ht="30">
      <c r="B10" s="26" t="s">
        <v>65</v>
      </c>
      <c r="C10" s="12">
        <v>1034.6062884602738</v>
      </c>
      <c r="D10" s="13">
        <v>1035.88814361918</v>
      </c>
      <c r="E10" s="14">
        <v>996.7670050333329</v>
      </c>
      <c r="F10" s="14">
        <v>1004.476751461538</v>
      </c>
      <c r="G10" s="14">
        <v>1014.4353945326089</v>
      </c>
      <c r="H10" s="12">
        <v>992.3606296923908</v>
      </c>
      <c r="I10" s="14">
        <v>1007.3315696336017</v>
      </c>
      <c r="J10" s="14">
        <v>966.8293093736264</v>
      </c>
      <c r="K10" s="14">
        <v>908.7579840222353</v>
      </c>
      <c r="L10" s="12">
        <v>900</v>
      </c>
      <c r="M10" s="567">
        <v>916.6750535333333</v>
      </c>
      <c r="N10" s="567">
        <v>899.8144139697625</v>
      </c>
      <c r="O10" s="12">
        <v>859.0572243214793</v>
      </c>
      <c r="P10" s="12">
        <v>0</v>
      </c>
      <c r="Q10" s="7"/>
      <c r="R10" s="7"/>
      <c r="S10" s="7"/>
      <c r="T10" s="7"/>
      <c r="U10" s="7"/>
      <c r="V10" s="7"/>
      <c r="W10" s="7"/>
      <c r="X10" s="7"/>
      <c r="Y10" s="7"/>
      <c r="Z10" s="7"/>
    </row>
    <row r="11" spans="2:26" s="3" customFormat="1" ht="15">
      <c r="B11" s="15" t="s">
        <v>66</v>
      </c>
      <c r="C11" s="16">
        <v>176.62619638356162</v>
      </c>
      <c r="D11" s="17">
        <v>161.1571178</v>
      </c>
      <c r="E11" s="18">
        <v>158.013722388889</v>
      </c>
      <c r="F11" s="18">
        <v>157.219769208791</v>
      </c>
      <c r="G11" s="18">
        <v>161.774489130435</v>
      </c>
      <c r="H11" s="16">
        <v>160.29792450760863</v>
      </c>
      <c r="I11" s="18">
        <v>168.32216481055545</v>
      </c>
      <c r="J11" s="18">
        <v>162.0666706813187</v>
      </c>
      <c r="K11" s="18">
        <v>158.78416999933842</v>
      </c>
      <c r="L11" s="16">
        <v>156</v>
      </c>
      <c r="M11" s="566">
        <v>157.83122234444443</v>
      </c>
      <c r="N11" s="566">
        <v>167.55102176393834</v>
      </c>
      <c r="O11" s="16">
        <v>161.43768501036976</v>
      </c>
      <c r="P11" s="16">
        <v>0</v>
      </c>
      <c r="Q11" s="7"/>
      <c r="R11" s="7"/>
      <c r="S11" s="7"/>
      <c r="T11" s="7"/>
      <c r="U11" s="7"/>
      <c r="V11" s="7"/>
      <c r="W11" s="7"/>
      <c r="X11" s="7"/>
      <c r="Y11" s="7"/>
      <c r="Z11" s="7"/>
    </row>
    <row r="12" spans="2:26" s="3" customFormat="1" ht="15">
      <c r="B12" s="15" t="s">
        <v>67</v>
      </c>
      <c r="C12" s="16">
        <v>857.9800920767123</v>
      </c>
      <c r="D12" s="17">
        <v>874.731025558904</v>
      </c>
      <c r="E12" s="18">
        <v>838.753282644444</v>
      </c>
      <c r="F12" s="18">
        <v>847.256982252747</v>
      </c>
      <c r="G12" s="18">
        <v>852.660905402174</v>
      </c>
      <c r="H12" s="16">
        <v>832.0627051847821</v>
      </c>
      <c r="I12" s="18">
        <v>839.0093840428266</v>
      </c>
      <c r="J12" s="18">
        <v>804.7626390329671</v>
      </c>
      <c r="K12" s="18">
        <v>749.9738140228968</v>
      </c>
      <c r="L12" s="16">
        <v>744</v>
      </c>
      <c r="M12" s="566">
        <v>758.8438311888888</v>
      </c>
      <c r="N12" s="566">
        <v>732.2633922058243</v>
      </c>
      <c r="O12" s="16">
        <v>697.6195393111096</v>
      </c>
      <c r="P12" s="16">
        <v>0</v>
      </c>
      <c r="Q12" s="7"/>
      <c r="R12" s="7"/>
      <c r="S12" s="7"/>
      <c r="T12" s="7"/>
      <c r="U12" s="7"/>
      <c r="V12" s="7"/>
      <c r="W12" s="7"/>
      <c r="X12" s="7"/>
      <c r="Y12" s="7"/>
      <c r="Z12" s="7"/>
    </row>
    <row r="13" spans="2:26" s="3" customFormat="1" ht="30">
      <c r="B13" s="26" t="s">
        <v>68</v>
      </c>
      <c r="C13" s="12">
        <v>549.004560720548</v>
      </c>
      <c r="D13" s="13">
        <v>474.952100813699</v>
      </c>
      <c r="E13" s="14">
        <v>383.71230976666607</v>
      </c>
      <c r="F13" s="14">
        <v>374.89279151648367</v>
      </c>
      <c r="G13" s="14">
        <v>379.43420644565174</v>
      </c>
      <c r="H13" s="12">
        <v>393.11745433695654</v>
      </c>
      <c r="I13" s="14">
        <v>410.03093412799154</v>
      </c>
      <c r="J13" s="14">
        <v>415.1455608461539</v>
      </c>
      <c r="K13" s="14">
        <v>431.4653583131112</v>
      </c>
      <c r="L13" s="12">
        <v>453</v>
      </c>
      <c r="M13" s="567">
        <v>470.82738895555553</v>
      </c>
      <c r="N13" s="567">
        <v>492.0591428115279</v>
      </c>
      <c r="O13" s="12">
        <v>496.7289449788176</v>
      </c>
      <c r="P13" s="12">
        <v>0</v>
      </c>
      <c r="Q13"/>
      <c r="R13"/>
      <c r="S13" s="7"/>
      <c r="T13" s="7"/>
      <c r="U13" s="7"/>
      <c r="V13" s="7"/>
      <c r="W13" s="7"/>
      <c r="X13" s="7"/>
      <c r="Y13" s="7"/>
      <c r="Z13" s="7"/>
    </row>
    <row r="14" spans="2:26" s="3" customFormat="1" ht="15">
      <c r="B14" s="19" t="s">
        <v>69</v>
      </c>
      <c r="C14" s="16">
        <v>203.2427649013699</v>
      </c>
      <c r="D14" s="17">
        <v>183.811215213699</v>
      </c>
      <c r="E14" s="18">
        <v>184.24576518888844</v>
      </c>
      <c r="F14" s="18">
        <v>187.35553854945078</v>
      </c>
      <c r="G14" s="18">
        <v>183.32364114130405</v>
      </c>
      <c r="H14" s="16">
        <v>180.98957416304347</v>
      </c>
      <c r="I14" s="18">
        <v>179.57334108976636</v>
      </c>
      <c r="J14" s="18">
        <v>166.89306649450546</v>
      </c>
      <c r="K14" s="18">
        <v>166.82157570464088</v>
      </c>
      <c r="L14" s="16">
        <v>164</v>
      </c>
      <c r="M14" s="566">
        <v>168.74465574444446</v>
      </c>
      <c r="N14" s="566">
        <v>172.14525235208401</v>
      </c>
      <c r="O14" s="16">
        <v>160.34742330415315</v>
      </c>
      <c r="P14" s="16">
        <v>0</v>
      </c>
      <c r="Q14"/>
      <c r="R14"/>
      <c r="S14" s="7"/>
      <c r="T14" s="7"/>
      <c r="U14" s="7"/>
      <c r="V14" s="7"/>
      <c r="W14" s="7"/>
      <c r="X14" s="7"/>
      <c r="Y14" s="7"/>
      <c r="Z14" s="7"/>
    </row>
    <row r="15" spans="2:26" s="3" customFormat="1" ht="15">
      <c r="B15" s="19" t="s">
        <v>70</v>
      </c>
      <c r="C15" s="16">
        <v>345.7617958191781</v>
      </c>
      <c r="D15" s="17">
        <v>291.1408853561644</v>
      </c>
      <c r="E15" s="18">
        <v>199.4665445777776</v>
      </c>
      <c r="F15" s="18">
        <v>187.53725296703288</v>
      </c>
      <c r="G15" s="18">
        <v>196.1105653043477</v>
      </c>
      <c r="H15" s="16">
        <v>212.12788017391307</v>
      </c>
      <c r="I15" s="18">
        <v>230.45993404921418</v>
      </c>
      <c r="J15" s="18">
        <v>248.25249435164838</v>
      </c>
      <c r="K15" s="18">
        <v>264.6437826084703</v>
      </c>
      <c r="L15" s="16">
        <v>289</v>
      </c>
      <c r="M15" s="566">
        <v>302.08273321111113</v>
      </c>
      <c r="N15" s="566">
        <v>319.9138904594439</v>
      </c>
      <c r="O15" s="16">
        <v>336.3815216746644</v>
      </c>
      <c r="P15" s="16">
        <v>0</v>
      </c>
      <c r="Q15"/>
      <c r="R15"/>
      <c r="S15" s="7"/>
      <c r="T15" s="7"/>
      <c r="U15" s="7"/>
      <c r="V15" s="7"/>
      <c r="W15" s="7"/>
      <c r="X15" s="7"/>
      <c r="Y15" s="7"/>
      <c r="Z15" s="7"/>
    </row>
    <row r="16" spans="2:26" s="3" customFormat="1" ht="30">
      <c r="B16" s="26" t="s">
        <v>71</v>
      </c>
      <c r="C16" s="12">
        <v>266.7288108219178</v>
      </c>
      <c r="D16" s="13">
        <v>219.3969852</v>
      </c>
      <c r="E16" s="14">
        <v>207.29753366666674</v>
      </c>
      <c r="F16" s="14">
        <v>203.83093924175827</v>
      </c>
      <c r="G16" s="14">
        <v>207.561464902174</v>
      </c>
      <c r="H16" s="12">
        <v>214.4701702173913</v>
      </c>
      <c r="I16" s="14">
        <v>231.25589597084726</v>
      </c>
      <c r="J16" s="14">
        <v>214.16711069230766</v>
      </c>
      <c r="K16" s="14">
        <v>231.0363531984753</v>
      </c>
      <c r="L16" s="12">
        <v>235</v>
      </c>
      <c r="M16" s="567">
        <v>232.90131572202088</v>
      </c>
      <c r="N16" s="567">
        <v>249.91967624474438</v>
      </c>
      <c r="O16" s="12">
        <v>289.0380851662477</v>
      </c>
      <c r="P16" s="12">
        <v>0</v>
      </c>
      <c r="Q16"/>
      <c r="R16"/>
      <c r="S16" s="7"/>
      <c r="T16" s="7"/>
      <c r="U16" s="7"/>
      <c r="V16" s="7"/>
      <c r="W16" s="7"/>
      <c r="X16" s="7"/>
      <c r="Y16" s="7"/>
      <c r="Z16" s="7"/>
    </row>
    <row r="17" spans="2:26" s="3" customFormat="1" ht="15">
      <c r="B17" s="19" t="s">
        <v>72</v>
      </c>
      <c r="C17" s="16">
        <v>31.296958235616444</v>
      </c>
      <c r="D17" s="17">
        <v>23.5477900328767</v>
      </c>
      <c r="E17" s="18">
        <v>24.76887688888893</v>
      </c>
      <c r="F17" s="18">
        <v>23.93152746153851</v>
      </c>
      <c r="G17" s="18">
        <v>27.48040951086957</v>
      </c>
      <c r="H17" s="16">
        <v>29.501554826086956</v>
      </c>
      <c r="I17" s="18">
        <v>33.122404759605416</v>
      </c>
      <c r="J17" s="18">
        <v>32.49766931868132</v>
      </c>
      <c r="K17" s="18">
        <v>33.36591371356492</v>
      </c>
      <c r="L17" s="16">
        <v>34</v>
      </c>
      <c r="M17" s="566">
        <v>33.80760576666667</v>
      </c>
      <c r="N17" s="566">
        <v>33.88159483993941</v>
      </c>
      <c r="O17" s="16">
        <v>36.776891333845526</v>
      </c>
      <c r="P17" s="16">
        <v>0</v>
      </c>
      <c r="Q17"/>
      <c r="R17"/>
      <c r="S17" s="7"/>
      <c r="T17" s="7"/>
      <c r="U17" s="7"/>
      <c r="V17" s="7"/>
      <c r="W17" s="7"/>
      <c r="X17" s="7"/>
      <c r="Y17" s="7"/>
      <c r="Z17" s="7"/>
    </row>
    <row r="18" spans="2:26" s="3" customFormat="1" ht="15">
      <c r="B18" s="19" t="s">
        <v>73</v>
      </c>
      <c r="C18" s="16">
        <v>99.85825187671232</v>
      </c>
      <c r="D18" s="17">
        <v>86.54559268219177</v>
      </c>
      <c r="E18" s="18">
        <v>81.47784348888891</v>
      </c>
      <c r="F18" s="18">
        <v>79.76459032967037</v>
      </c>
      <c r="G18" s="18">
        <v>81.95797121739135</v>
      </c>
      <c r="H18" s="16">
        <v>85.31662558695652</v>
      </c>
      <c r="I18" s="18">
        <v>88.99117265964445</v>
      </c>
      <c r="J18" s="18">
        <v>80.69865817582418</v>
      </c>
      <c r="K18" s="18">
        <v>88.70531211000456</v>
      </c>
      <c r="L18" s="16">
        <v>87</v>
      </c>
      <c r="M18" s="566">
        <v>85.243160413441</v>
      </c>
      <c r="N18" s="566">
        <v>86.92662653084149</v>
      </c>
      <c r="O18" s="16">
        <v>89.116843117477</v>
      </c>
      <c r="P18" s="16">
        <v>0</v>
      </c>
      <c r="Q18"/>
      <c r="R18"/>
      <c r="S18" s="7"/>
      <c r="T18" s="7"/>
      <c r="U18" s="7"/>
      <c r="V18" s="7"/>
      <c r="W18" s="7"/>
      <c r="X18" s="7"/>
      <c r="Y18" s="7"/>
      <c r="Z18" s="7"/>
    </row>
    <row r="19" spans="2:26" s="3" customFormat="1" ht="15">
      <c r="B19" s="15" t="s">
        <v>74</v>
      </c>
      <c r="C19" s="16">
        <v>72.42912234246575</v>
      </c>
      <c r="D19" s="17">
        <v>58.5547933643836</v>
      </c>
      <c r="E19" s="18">
        <v>56.9410644222222</v>
      </c>
      <c r="F19" s="18">
        <v>57.2005792087912</v>
      </c>
      <c r="G19" s="18">
        <v>57.5606003913044</v>
      </c>
      <c r="H19" s="16">
        <v>61.23791020652173</v>
      </c>
      <c r="I19" s="18">
        <v>71.90955303207373</v>
      </c>
      <c r="J19" s="18">
        <v>64.86771708791208</v>
      </c>
      <c r="K19" s="18">
        <v>71.54163797089097</v>
      </c>
      <c r="L19" s="16">
        <v>79</v>
      </c>
      <c r="M19" s="566">
        <v>80.50119054444444</v>
      </c>
      <c r="N19" s="566">
        <v>95.50622561562813</v>
      </c>
      <c r="O19" s="16">
        <v>130.82423769617972</v>
      </c>
      <c r="P19" s="16">
        <v>0</v>
      </c>
      <c r="Q19"/>
      <c r="R19"/>
      <c r="S19" s="7"/>
      <c r="T19" s="7"/>
      <c r="U19" s="7"/>
      <c r="V19" s="7"/>
      <c r="W19" s="7"/>
      <c r="X19" s="7"/>
      <c r="Y19" s="7"/>
      <c r="Z19" s="7"/>
    </row>
    <row r="20" spans="2:26" s="3" customFormat="1" ht="15">
      <c r="B20" s="19" t="s">
        <v>75</v>
      </c>
      <c r="C20" s="16">
        <v>63.14447836712329</v>
      </c>
      <c r="D20" s="17">
        <v>50.7488089534247</v>
      </c>
      <c r="E20" s="18">
        <v>44.1097488666667</v>
      </c>
      <c r="F20" s="18">
        <v>42.9342422417582</v>
      </c>
      <c r="G20" s="18">
        <v>40.5624837826087</v>
      </c>
      <c r="H20" s="16">
        <v>38.41407959782609</v>
      </c>
      <c r="I20" s="18">
        <v>37.23243746457863</v>
      </c>
      <c r="J20" s="18">
        <v>36.10306710989011</v>
      </c>
      <c r="K20" s="18">
        <v>37.42348940401482</v>
      </c>
      <c r="L20" s="16">
        <v>35</v>
      </c>
      <c r="M20" s="566">
        <v>33.34935899746878</v>
      </c>
      <c r="N20" s="566">
        <v>33.60522925833533</v>
      </c>
      <c r="O20" s="16">
        <v>32.32011301874545</v>
      </c>
      <c r="P20" s="16">
        <v>0</v>
      </c>
      <c r="Q20"/>
      <c r="R20"/>
      <c r="S20" s="7"/>
      <c r="T20" s="7"/>
      <c r="U20" s="7"/>
      <c r="V20" s="7"/>
      <c r="W20" s="7"/>
      <c r="X20" s="7"/>
      <c r="Y20" s="7"/>
      <c r="Z20" s="7"/>
    </row>
    <row r="21" spans="2:26" s="2" customFormat="1" ht="30">
      <c r="B21" s="26" t="s">
        <v>76</v>
      </c>
      <c r="C21" s="12">
        <v>97.92351278082192</v>
      </c>
      <c r="D21" s="13">
        <v>92.2869935945206</v>
      </c>
      <c r="E21" s="14">
        <v>86.56082940000003</v>
      </c>
      <c r="F21" s="14">
        <v>90.26626479120878</v>
      </c>
      <c r="G21" s="567">
        <v>92.89126810869568</v>
      </c>
      <c r="H21" s="12">
        <v>92.99643009782609</v>
      </c>
      <c r="I21" s="14">
        <v>90.74586673793203</v>
      </c>
      <c r="J21" s="14">
        <v>76.35841032967033</v>
      </c>
      <c r="K21" s="567">
        <v>86.79056519529232</v>
      </c>
      <c r="L21" s="12">
        <v>88</v>
      </c>
      <c r="M21" s="567">
        <v>94.45634994444444</v>
      </c>
      <c r="N21" s="567">
        <v>94.60936348267737</v>
      </c>
      <c r="O21" s="12">
        <v>95.18380994061843</v>
      </c>
      <c r="P21" s="12">
        <v>0</v>
      </c>
      <c r="Q21"/>
      <c r="R21"/>
      <c r="S21" s="7"/>
      <c r="T21" s="7"/>
      <c r="U21" s="7"/>
      <c r="V21" s="7"/>
      <c r="W21" s="7"/>
      <c r="X21" s="7"/>
      <c r="Y21" s="7"/>
      <c r="Z21" s="7"/>
    </row>
    <row r="22" spans="2:26" s="3" customFormat="1" ht="15">
      <c r="B22" s="19" t="s">
        <v>77</v>
      </c>
      <c r="C22" s="16">
        <v>0</v>
      </c>
      <c r="D22" s="17">
        <v>2.60416494520548</v>
      </c>
      <c r="E22" s="566">
        <v>2.96186794444444</v>
      </c>
      <c r="F22" s="566">
        <v>3.14044608791209</v>
      </c>
      <c r="G22" s="566">
        <v>3.14333863043478</v>
      </c>
      <c r="H22" s="16">
        <v>2.818758913043478</v>
      </c>
      <c r="I22" s="566">
        <v>2.3833164429469407</v>
      </c>
      <c r="J22" s="566">
        <v>1.8020226153846155</v>
      </c>
      <c r="K22" s="566">
        <v>1.3476136695409502</v>
      </c>
      <c r="L22" s="16">
        <v>1</v>
      </c>
      <c r="M22" s="566">
        <v>0.9935935555555556</v>
      </c>
      <c r="N22" s="566">
        <v>1.1250909155495867</v>
      </c>
      <c r="O22" s="16">
        <v>0.9893177619669042</v>
      </c>
      <c r="P22" s="16">
        <v>0</v>
      </c>
      <c r="Q22"/>
      <c r="R22"/>
      <c r="S22" s="7"/>
      <c r="T22" s="7"/>
      <c r="U22" s="7"/>
      <c r="V22" s="7"/>
      <c r="W22" s="7"/>
      <c r="X22" s="7"/>
      <c r="Y22" s="7"/>
      <c r="Z22" s="7"/>
    </row>
    <row r="23" spans="2:26" s="3" customFormat="1" ht="15">
      <c r="B23" s="19" t="s">
        <v>78</v>
      </c>
      <c r="C23" s="16">
        <v>82.63029081643835</v>
      </c>
      <c r="D23" s="17">
        <v>72.0549338082192</v>
      </c>
      <c r="E23" s="566">
        <v>64.2896842</v>
      </c>
      <c r="F23" s="566">
        <v>65.2183800879121</v>
      </c>
      <c r="G23" s="566">
        <v>65.7479294782609</v>
      </c>
      <c r="H23" s="16">
        <v>66.07371481521739</v>
      </c>
      <c r="I23" s="566">
        <v>63.78079442682055</v>
      </c>
      <c r="J23" s="566">
        <v>49.430245054945054</v>
      </c>
      <c r="K23" s="566">
        <v>54.93823415382111</v>
      </c>
      <c r="L23" s="16">
        <v>54</v>
      </c>
      <c r="M23" s="566">
        <v>53.69034504444445</v>
      </c>
      <c r="N23" s="566">
        <v>53.42351394074459</v>
      </c>
      <c r="O23" s="16">
        <v>52.11968756992305</v>
      </c>
      <c r="P23" s="16">
        <v>0</v>
      </c>
      <c r="Q23"/>
      <c r="R23"/>
      <c r="S23" s="7"/>
      <c r="T23" s="7"/>
      <c r="U23" s="7"/>
      <c r="V23" s="7"/>
      <c r="W23" s="7"/>
      <c r="X23" s="7"/>
      <c r="Y23" s="7"/>
      <c r="Z23" s="7"/>
    </row>
    <row r="24" spans="2:26" s="3" customFormat="1" ht="15">
      <c r="B24" s="19" t="s">
        <v>79</v>
      </c>
      <c r="C24" s="16">
        <v>15.293221964383562</v>
      </c>
      <c r="D24" s="17">
        <v>17.6278948493151</v>
      </c>
      <c r="E24" s="18">
        <v>19.3092772555556</v>
      </c>
      <c r="F24" s="18">
        <v>21.9074386153846</v>
      </c>
      <c r="G24" s="566">
        <v>24</v>
      </c>
      <c r="H24" s="16">
        <v>24.103956369565218</v>
      </c>
      <c r="I24" s="18">
        <v>24.58138454948324</v>
      </c>
      <c r="J24" s="18">
        <v>25.12614298901099</v>
      </c>
      <c r="K24" s="566">
        <v>30.50471737193027</v>
      </c>
      <c r="L24" s="16">
        <v>33</v>
      </c>
      <c r="M24" s="566">
        <v>39.77241134444445</v>
      </c>
      <c r="N24" s="566">
        <v>40.0607586263832</v>
      </c>
      <c r="O24" s="16">
        <v>42.07480460872847</v>
      </c>
      <c r="P24" s="16">
        <v>0</v>
      </c>
      <c r="Q24"/>
      <c r="R24"/>
      <c r="S24" s="7"/>
      <c r="T24" s="7"/>
      <c r="U24" s="7"/>
      <c r="V24" s="7"/>
      <c r="W24" s="7"/>
      <c r="X24" s="7"/>
      <c r="Y24" s="7"/>
      <c r="Z24" s="7"/>
    </row>
    <row r="25" spans="2:26" s="3" customFormat="1" ht="12" customHeight="1">
      <c r="B25" s="20"/>
      <c r="C25" s="21"/>
      <c r="D25" s="21"/>
      <c r="E25" s="21"/>
      <c r="F25" s="21"/>
      <c r="G25" s="21"/>
      <c r="H25" s="21"/>
      <c r="I25" s="21"/>
      <c r="J25" s="21"/>
      <c r="K25" s="21"/>
      <c r="L25" s="21"/>
      <c r="P25" s="7"/>
      <c r="Q25"/>
      <c r="R25"/>
      <c r="S25" s="7"/>
      <c r="T25" s="7"/>
      <c r="U25" s="7"/>
      <c r="V25" s="7"/>
      <c r="W25" s="7"/>
      <c r="X25" s="7"/>
      <c r="Y25" s="7"/>
      <c r="Z25" s="7"/>
    </row>
    <row r="26" spans="2:26" s="3" customFormat="1" ht="38.25" customHeight="1">
      <c r="B26" s="746" t="s">
        <v>80</v>
      </c>
      <c r="C26" s="746"/>
      <c r="D26" s="746"/>
      <c r="E26" s="746"/>
      <c r="F26" s="746"/>
      <c r="G26" s="746"/>
      <c r="H26" s="746"/>
      <c r="I26" s="746"/>
      <c r="J26" s="746"/>
      <c r="K26" s="746"/>
      <c r="L26" s="746"/>
      <c r="M26" s="746"/>
      <c r="N26" s="746"/>
      <c r="O26" s="746"/>
      <c r="P26" s="746"/>
      <c r="Q26"/>
      <c r="R26"/>
      <c r="S26" s="7"/>
      <c r="T26" s="7"/>
      <c r="U26" s="7"/>
      <c r="V26" s="7"/>
      <c r="W26" s="7"/>
      <c r="X26" s="7"/>
      <c r="Y26" s="7"/>
      <c r="Z26" s="7"/>
    </row>
    <row r="27" spans="2:18" ht="12.75" customHeight="1">
      <c r="B27" s="749"/>
      <c r="C27" s="750"/>
      <c r="D27" s="750"/>
      <c r="E27" s="750"/>
      <c r="F27" s="750"/>
      <c r="G27" s="750"/>
      <c r="H27" s="750"/>
      <c r="I27" s="750"/>
      <c r="J27" s="750"/>
      <c r="K27" s="750"/>
      <c r="L27" s="750"/>
      <c r="Q27"/>
      <c r="R27"/>
    </row>
    <row r="28" spans="1:18" ht="15">
      <c r="A28" s="6"/>
      <c r="B28" s="22"/>
      <c r="C28" s="23"/>
      <c r="D28" s="23"/>
      <c r="E28" s="23"/>
      <c r="F28" s="24"/>
      <c r="G28" s="23"/>
      <c r="H28" s="23"/>
      <c r="I28" s="23"/>
      <c r="J28" s="23"/>
      <c r="K28" s="23"/>
      <c r="L28" s="23"/>
      <c r="M28" s="6"/>
      <c r="N28" s="6"/>
      <c r="O28" s="6"/>
      <c r="P28" s="6"/>
      <c r="Q28"/>
      <c r="R28"/>
    </row>
    <row r="29" spans="1:16" ht="14.25">
      <c r="A29" s="25"/>
      <c r="B29" s="25"/>
      <c r="C29" s="25"/>
      <c r="D29" s="25"/>
      <c r="E29" s="25"/>
      <c r="F29" s="25"/>
      <c r="G29" s="25"/>
      <c r="H29" s="25"/>
      <c r="I29" s="25"/>
      <c r="J29" s="25"/>
      <c r="K29" s="25"/>
      <c r="L29" s="25"/>
      <c r="M29" s="6"/>
      <c r="N29" s="6"/>
      <c r="O29" s="6"/>
      <c r="P29" s="6"/>
    </row>
    <row r="30" spans="1:16" ht="14.25">
      <c r="A30" s="25"/>
      <c r="B30" s="25"/>
      <c r="C30" s="25"/>
      <c r="D30" s="25"/>
      <c r="E30" s="25"/>
      <c r="F30" s="25"/>
      <c r="G30" s="25"/>
      <c r="H30" s="25"/>
      <c r="I30" s="25"/>
      <c r="J30" s="25"/>
      <c r="K30" s="25"/>
      <c r="L30" s="25"/>
      <c r="M30" s="6"/>
      <c r="N30" s="6"/>
      <c r="O30" s="6"/>
      <c r="P30" s="6"/>
    </row>
    <row r="31" spans="1:16" ht="14.25">
      <c r="A31" s="25"/>
      <c r="B31" s="25"/>
      <c r="C31" s="25"/>
      <c r="D31" s="25"/>
      <c r="E31" s="25"/>
      <c r="F31" s="25"/>
      <c r="G31" s="25"/>
      <c r="H31" s="25"/>
      <c r="I31" s="25"/>
      <c r="J31" s="25"/>
      <c r="K31" s="25"/>
      <c r="L31" s="25"/>
      <c r="M31" s="6"/>
      <c r="N31" s="6"/>
      <c r="O31" s="6"/>
      <c r="P31" s="6"/>
    </row>
    <row r="32" spans="1:16" ht="14.25">
      <c r="A32" s="6"/>
      <c r="B32" s="6"/>
      <c r="C32" s="6"/>
      <c r="D32" s="6"/>
      <c r="E32" s="6"/>
      <c r="F32" s="6"/>
      <c r="G32" s="6"/>
      <c r="H32" s="6"/>
      <c r="I32" s="6"/>
      <c r="J32" s="6"/>
      <c r="K32" s="6"/>
      <c r="L32" s="6"/>
      <c r="M32" s="6"/>
      <c r="N32" s="6"/>
      <c r="O32" s="6"/>
      <c r="P32" s="6"/>
    </row>
    <row r="33" spans="1:16" ht="14.25">
      <c r="A33" s="6"/>
      <c r="B33" s="6"/>
      <c r="C33" s="6"/>
      <c r="D33" s="6"/>
      <c r="E33" s="6"/>
      <c r="F33" s="6"/>
      <c r="G33" s="6"/>
      <c r="H33" s="6"/>
      <c r="I33" s="6"/>
      <c r="J33" s="6"/>
      <c r="K33" s="6"/>
      <c r="L33" s="6"/>
      <c r="M33" s="6"/>
      <c r="N33" s="6"/>
      <c r="O33" s="6"/>
      <c r="P33" s="6"/>
    </row>
    <row r="34" spans="1:16" ht="14.25">
      <c r="A34" s="6"/>
      <c r="B34" s="6"/>
      <c r="C34" s="6"/>
      <c r="D34" s="6"/>
      <c r="E34" s="6"/>
      <c r="F34" s="6"/>
      <c r="G34" s="6"/>
      <c r="H34" s="6"/>
      <c r="I34" s="6"/>
      <c r="J34" s="6"/>
      <c r="K34" s="6"/>
      <c r="L34" s="6"/>
      <c r="M34" s="6"/>
      <c r="N34" s="6"/>
      <c r="O34" s="6"/>
      <c r="P34" s="6"/>
    </row>
    <row r="35" spans="1:16" ht="14.25">
      <c r="A35" s="6"/>
      <c r="B35" s="6"/>
      <c r="C35" s="6"/>
      <c r="D35" s="6"/>
      <c r="E35" s="6"/>
      <c r="F35" s="6"/>
      <c r="G35" s="6"/>
      <c r="H35" s="6"/>
      <c r="I35" s="6"/>
      <c r="J35" s="6"/>
      <c r="K35" s="6"/>
      <c r="L35" s="6"/>
      <c r="M35" s="6"/>
      <c r="N35" s="6"/>
      <c r="O35" s="6"/>
      <c r="P35" s="6"/>
    </row>
    <row r="36" spans="1:16" ht="14.25">
      <c r="A36" s="6"/>
      <c r="B36" s="6"/>
      <c r="C36" s="6"/>
      <c r="D36" s="6"/>
      <c r="E36" s="6"/>
      <c r="F36" s="6"/>
      <c r="G36" s="6"/>
      <c r="H36" s="6"/>
      <c r="I36" s="6"/>
      <c r="J36" s="6"/>
      <c r="K36" s="6"/>
      <c r="L36" s="6"/>
      <c r="M36" s="6"/>
      <c r="N36" s="6"/>
      <c r="O36" s="6"/>
      <c r="P36" s="6"/>
    </row>
    <row r="37" spans="1:16" ht="14.25">
      <c r="A37" s="6"/>
      <c r="B37" s="6"/>
      <c r="C37" s="6"/>
      <c r="D37" s="6"/>
      <c r="E37" s="6"/>
      <c r="F37" s="6"/>
      <c r="G37" s="6"/>
      <c r="H37" s="6"/>
      <c r="I37" s="6"/>
      <c r="J37" s="6"/>
      <c r="K37" s="6"/>
      <c r="L37" s="6"/>
      <c r="M37" s="6"/>
      <c r="N37" s="6"/>
      <c r="O37" s="6"/>
      <c r="P37" s="6"/>
    </row>
    <row r="38" spans="1:16" ht="14.25">
      <c r="A38" s="6"/>
      <c r="B38" s="6"/>
      <c r="C38" s="6"/>
      <c r="D38" s="6"/>
      <c r="E38" s="6"/>
      <c r="F38" s="6"/>
      <c r="G38" s="6"/>
      <c r="H38" s="6"/>
      <c r="I38" s="6"/>
      <c r="J38" s="6"/>
      <c r="K38" s="6"/>
      <c r="L38" s="6"/>
      <c r="M38" s="6"/>
      <c r="N38" s="6"/>
      <c r="O38" s="6"/>
      <c r="P38" s="6"/>
    </row>
    <row r="39" spans="1:16" ht="14.25">
      <c r="A39" s="6"/>
      <c r="B39" s="6"/>
      <c r="C39" s="6"/>
      <c r="D39" s="6"/>
      <c r="E39" s="6"/>
      <c r="F39" s="6"/>
      <c r="G39" s="6"/>
      <c r="H39" s="6"/>
      <c r="I39" s="6"/>
      <c r="J39" s="6"/>
      <c r="K39" s="6"/>
      <c r="L39" s="6"/>
      <c r="M39" s="6"/>
      <c r="N39" s="6"/>
      <c r="O39" s="6"/>
      <c r="P39" s="6"/>
    </row>
    <row r="40" spans="1:16" ht="14.25">
      <c r="A40" s="6"/>
      <c r="B40" s="6"/>
      <c r="C40" s="6"/>
      <c r="D40" s="6"/>
      <c r="E40" s="6"/>
      <c r="F40" s="6"/>
      <c r="G40" s="6"/>
      <c r="H40" s="6"/>
      <c r="I40" s="6"/>
      <c r="J40" s="6"/>
      <c r="K40" s="6"/>
      <c r="L40" s="6"/>
      <c r="M40" s="6"/>
      <c r="N40" s="6"/>
      <c r="O40" s="6"/>
      <c r="P40" s="6"/>
    </row>
  </sheetData>
  <sheetProtection/>
  <mergeCells count="10">
    <mergeCell ref="M6:P6"/>
    <mergeCell ref="B3:P3"/>
    <mergeCell ref="B4:P4"/>
    <mergeCell ref="B26:P26"/>
    <mergeCell ref="C8:L8"/>
    <mergeCell ref="B27:L27"/>
    <mergeCell ref="C6:C7"/>
    <mergeCell ref="D6:D7"/>
    <mergeCell ref="I6:L6"/>
    <mergeCell ref="E6:H6"/>
  </mergeCells>
  <hyperlinks>
    <hyperlink ref="A1" location="Index!A1" display="Index"/>
  </hyperlinks>
  <printOptions/>
  <pageMargins left="0.7" right="0.7" top="0.75" bottom="0.75" header="0.3" footer="0.3"/>
  <pageSetup horizontalDpi="600" verticalDpi="600" orientation="portrait" scale="63" r:id="rId1"/>
</worksheet>
</file>

<file path=xl/worksheets/sheet5.xml><?xml version="1.0" encoding="utf-8"?>
<worksheet xmlns="http://schemas.openxmlformats.org/spreadsheetml/2006/main" xmlns:r="http://schemas.openxmlformats.org/officeDocument/2006/relationships">
  <sheetPr>
    <pageSetUpPr fitToPage="1"/>
  </sheetPr>
  <dimension ref="A1:V27"/>
  <sheetViews>
    <sheetView showGridLines="0" zoomScale="90" zoomScaleNormal="90" zoomScalePageLayoutView="0" workbookViewId="0" topLeftCell="A1">
      <selection activeCell="B3" sqref="B3:K14"/>
    </sheetView>
  </sheetViews>
  <sheetFormatPr defaultColWidth="9.140625" defaultRowHeight="12.75" outlineLevelCol="1"/>
  <cols>
    <col min="1" max="1" width="7.57421875" style="29" customWidth="1"/>
    <col min="2" max="2" width="29.7109375" style="29" customWidth="1"/>
    <col min="3" max="5" width="8.8515625" style="29" customWidth="1"/>
    <col min="6" max="6" width="7.8515625" style="29" customWidth="1"/>
    <col min="7" max="7" width="1.421875" style="29" customWidth="1" outlineLevel="1"/>
    <col min="8" max="9" width="9.140625" style="29" customWidth="1" outlineLevel="1"/>
    <col min="10" max="10" width="9.8515625" style="29" customWidth="1" outlineLevel="1"/>
    <col min="11" max="11" width="8.28125" style="29" customWidth="1" outlineLevel="1"/>
    <col min="12" max="16384" width="9.140625" style="29" customWidth="1"/>
  </cols>
  <sheetData>
    <row r="1" spans="1:13" ht="18">
      <c r="A1" s="739" t="s">
        <v>33</v>
      </c>
      <c r="B1" s="28"/>
      <c r="C1" s="28"/>
      <c r="D1" s="28"/>
      <c r="E1" s="28"/>
      <c r="F1" s="28"/>
      <c r="G1" s="62"/>
      <c r="H1" s="28"/>
      <c r="I1" s="28"/>
      <c r="J1" s="28"/>
      <c r="K1" s="28"/>
      <c r="L1" s="28"/>
      <c r="M1" s="28"/>
    </row>
    <row r="2" spans="1:13" s="28" customFormat="1" ht="18">
      <c r="A2" s="30"/>
      <c r="B2" s="30"/>
      <c r="C2" s="30"/>
      <c r="D2" s="30"/>
      <c r="E2" s="30"/>
      <c r="F2" s="30"/>
      <c r="G2" s="30"/>
      <c r="H2" s="30"/>
      <c r="I2" s="30"/>
      <c r="J2" s="30"/>
      <c r="K2" s="30"/>
      <c r="L2" s="30"/>
      <c r="M2" s="30"/>
    </row>
    <row r="3" spans="1:13" ht="18">
      <c r="A3" s="30"/>
      <c r="B3" s="741" t="s">
        <v>34</v>
      </c>
      <c r="C3" s="741"/>
      <c r="D3" s="741"/>
      <c r="E3" s="741"/>
      <c r="F3" s="741"/>
      <c r="G3" s="741"/>
      <c r="H3" s="741"/>
      <c r="I3" s="741"/>
      <c r="J3" s="741"/>
      <c r="K3" s="741"/>
      <c r="L3" s="30"/>
      <c r="M3" s="30"/>
    </row>
    <row r="4" spans="1:13" ht="18">
      <c r="A4" s="30"/>
      <c r="B4" s="741" t="s">
        <v>4</v>
      </c>
      <c r="C4" s="741"/>
      <c r="D4" s="741"/>
      <c r="E4" s="741"/>
      <c r="F4" s="741"/>
      <c r="G4" s="741"/>
      <c r="H4" s="741"/>
      <c r="I4" s="741"/>
      <c r="J4" s="741"/>
      <c r="K4" s="741"/>
      <c r="L4" s="30"/>
      <c r="M4" s="30"/>
    </row>
    <row r="5" spans="1:13" ht="12" customHeight="1">
      <c r="A5" s="30"/>
      <c r="B5" s="31"/>
      <c r="C5" s="31"/>
      <c r="D5" s="31"/>
      <c r="E5" s="31"/>
      <c r="F5" s="31"/>
      <c r="G5" s="30"/>
      <c r="H5" s="30"/>
      <c r="I5" s="30"/>
      <c r="J5" s="30"/>
      <c r="K5" s="30"/>
      <c r="L5" s="30"/>
      <c r="M5" s="30"/>
    </row>
    <row r="6" spans="1:11" ht="18">
      <c r="A6" s="70"/>
      <c r="B6" s="31"/>
      <c r="C6" s="622" t="str">
        <f>1!C6</f>
        <v>Third quarter (Jul.-Sep.)</v>
      </c>
      <c r="D6" s="623"/>
      <c r="E6" s="624"/>
      <c r="F6" s="624"/>
      <c r="G6" s="68"/>
      <c r="H6" s="707" t="str">
        <f>1!H6</f>
        <v>Nine months ending Sep. 30,</v>
      </c>
      <c r="I6" s="701"/>
      <c r="J6" s="701"/>
      <c r="K6" s="701"/>
    </row>
    <row r="7" spans="1:11" ht="18">
      <c r="A7" s="33"/>
      <c r="B7" s="31"/>
      <c r="C7" s="625" t="str">
        <f>1!C7</f>
        <v>2020</v>
      </c>
      <c r="D7" s="625" t="str">
        <f>1!D7</f>
        <v>2021</v>
      </c>
      <c r="E7" s="626" t="s">
        <v>36</v>
      </c>
      <c r="F7" s="626"/>
      <c r="G7" s="69"/>
      <c r="H7" s="702" t="str">
        <f>1!H7</f>
        <v>2020</v>
      </c>
      <c r="I7" s="702" t="str">
        <f>1!I7</f>
        <v>2021</v>
      </c>
      <c r="J7" s="703" t="s">
        <v>36</v>
      </c>
      <c r="K7" s="703"/>
    </row>
    <row r="8" spans="1:22" s="40" customFormat="1" ht="18.75">
      <c r="A8" s="65"/>
      <c r="B8" s="34" t="s">
        <v>81</v>
      </c>
      <c r="C8" s="64">
        <f>SUM(C9:C10)</f>
        <v>3682.788375315222</v>
      </c>
      <c r="D8" s="64">
        <f>SUM(D9:D10)</f>
        <v>3690.269144271739</v>
      </c>
      <c r="E8" s="37">
        <v>0.0020312785297844638</v>
      </c>
      <c r="F8" s="38">
        <v>7.480768956517295</v>
      </c>
      <c r="G8" s="39"/>
      <c r="H8" s="64">
        <f>SUM(H9:H10)</f>
        <v>3640.754699835762</v>
      </c>
      <c r="I8" s="64">
        <f>SUM(I9:I10)</f>
        <v>3682.953091021976</v>
      </c>
      <c r="J8" s="37">
        <v>0.011590561481144901</v>
      </c>
      <c r="K8" s="38">
        <v>42.19839118621394</v>
      </c>
      <c r="L8" s="47"/>
      <c r="M8" s="47"/>
      <c r="N8" s="47"/>
      <c r="O8" s="47"/>
      <c r="P8" s="47"/>
      <c r="Q8" s="47"/>
      <c r="R8" s="47"/>
      <c r="S8" s="47"/>
      <c r="T8" s="47"/>
      <c r="U8" s="47"/>
      <c r="V8" s="47"/>
    </row>
    <row r="9" spans="1:22" ht="18">
      <c r="A9" s="50"/>
      <c r="B9" s="71" t="s">
        <v>82</v>
      </c>
      <c r="C9" s="46">
        <v>2681.85009161957</v>
      </c>
      <c r="D9" s="46">
        <v>2691.780153771739</v>
      </c>
      <c r="E9" s="43">
        <v>0.003702690983063972</v>
      </c>
      <c r="F9" s="44">
        <v>9.930062152169285</v>
      </c>
      <c r="G9" s="45"/>
      <c r="H9" s="46">
        <v>2663.87105735401</v>
      </c>
      <c r="I9" s="46">
        <v>2678.666777666666</v>
      </c>
      <c r="J9" s="43">
        <v>0.005554217900979097</v>
      </c>
      <c r="K9" s="44">
        <v>14.795720312655703</v>
      </c>
      <c r="L9" s="47"/>
      <c r="M9" s="47"/>
      <c r="N9" s="47"/>
      <c r="O9" s="47"/>
      <c r="P9" s="47"/>
      <c r="Q9" s="47"/>
      <c r="R9" s="47"/>
      <c r="S9" s="47"/>
      <c r="T9" s="47"/>
      <c r="U9" s="47"/>
      <c r="V9" s="47"/>
    </row>
    <row r="10" spans="1:22" ht="18">
      <c r="A10" s="50"/>
      <c r="B10" s="71" t="s">
        <v>83</v>
      </c>
      <c r="C10" s="46">
        <v>1000.9382836956521</v>
      </c>
      <c r="D10" s="46">
        <v>998.4889905000001</v>
      </c>
      <c r="E10" s="43">
        <v>-0.002446997218058966</v>
      </c>
      <c r="F10" s="44">
        <v>-2.4492931956519897</v>
      </c>
      <c r="G10" s="45"/>
      <c r="H10" s="46">
        <v>976.883642481752</v>
      </c>
      <c r="I10" s="46">
        <v>1004.28631335531</v>
      </c>
      <c r="J10" s="43">
        <v>0.02805111036964658</v>
      </c>
      <c r="K10" s="44">
        <v>27.40267087355801</v>
      </c>
      <c r="L10" s="47"/>
      <c r="M10" s="47"/>
      <c r="N10" s="47"/>
      <c r="O10" s="47"/>
      <c r="P10" s="47"/>
      <c r="Q10" s="47"/>
      <c r="R10" s="47"/>
      <c r="S10" s="47"/>
      <c r="T10" s="47"/>
      <c r="U10" s="47"/>
      <c r="V10" s="47"/>
    </row>
    <row r="11" spans="1:22" s="40" customFormat="1" ht="18">
      <c r="A11" s="34"/>
      <c r="B11" s="72" t="s">
        <v>84</v>
      </c>
      <c r="C11" s="64">
        <v>508.47310211290517</v>
      </c>
      <c r="D11" s="64">
        <v>605.4989577358509</v>
      </c>
      <c r="E11" s="37">
        <v>0.19081806927399958</v>
      </c>
      <c r="F11" s="38">
        <v>97.02585562294576</v>
      </c>
      <c r="G11" s="39"/>
      <c r="H11" s="64">
        <v>458.8735479224384</v>
      </c>
      <c r="I11" s="64">
        <v>641.59753231025</v>
      </c>
      <c r="J11" s="37">
        <v>0.3982011715756968</v>
      </c>
      <c r="K11" s="38">
        <v>182.72398438781164</v>
      </c>
      <c r="L11" s="47"/>
      <c r="M11" s="47"/>
      <c r="N11" s="47"/>
      <c r="O11" s="47"/>
      <c r="P11" s="47"/>
      <c r="Q11" s="47"/>
      <c r="R11" s="47"/>
      <c r="S11" s="47"/>
      <c r="T11" s="47"/>
      <c r="U11" s="47"/>
      <c r="V11" s="47"/>
    </row>
    <row r="12" spans="1:22" ht="18.75">
      <c r="A12" s="50"/>
      <c r="B12" s="71" t="s">
        <v>85</v>
      </c>
      <c r="C12" s="43">
        <v>0.10441252008541235</v>
      </c>
      <c r="D12" s="43">
        <v>0.129</v>
      </c>
      <c r="E12" s="43">
        <v>0.23548401948803077</v>
      </c>
      <c r="F12" s="44"/>
      <c r="G12" s="73"/>
      <c r="H12" s="43">
        <v>0.09708348707480437</v>
      </c>
      <c r="I12" s="43">
        <v>0.1371410301418704</v>
      </c>
      <c r="J12" s="43">
        <v>0.41260923226007584</v>
      </c>
      <c r="K12" s="44"/>
      <c r="L12" s="47"/>
      <c r="M12" s="47"/>
      <c r="N12" s="47"/>
      <c r="O12" s="47"/>
      <c r="P12" s="47"/>
      <c r="Q12" s="47"/>
      <c r="R12" s="47"/>
      <c r="S12" s="47"/>
      <c r="T12" s="47"/>
      <c r="U12" s="47"/>
      <c r="V12" s="47"/>
    </row>
    <row r="13" spans="1:13" ht="12" customHeight="1">
      <c r="A13" s="30"/>
      <c r="B13" s="31"/>
      <c r="C13" s="54"/>
      <c r="D13" s="54"/>
      <c r="E13" s="54"/>
      <c r="F13" s="54"/>
      <c r="G13" s="30"/>
      <c r="H13" s="30"/>
      <c r="I13" s="30"/>
      <c r="J13" s="30"/>
      <c r="K13" s="30"/>
      <c r="L13" s="30"/>
      <c r="M13" s="30"/>
    </row>
    <row r="14" spans="2:11" s="74" customFormat="1" ht="57" customHeight="1">
      <c r="B14" s="752" t="s">
        <v>86</v>
      </c>
      <c r="C14" s="752"/>
      <c r="D14" s="752"/>
      <c r="E14" s="752"/>
      <c r="F14" s="752"/>
      <c r="G14" s="752"/>
      <c r="H14" s="752"/>
      <c r="I14" s="752"/>
      <c r="J14" s="752"/>
      <c r="K14" s="752"/>
    </row>
    <row r="15" spans="2:7" ht="18">
      <c r="B15" s="56"/>
      <c r="C15" s="30"/>
      <c r="D15" s="30"/>
      <c r="E15" s="30"/>
      <c r="F15" s="30"/>
      <c r="G15" s="30"/>
    </row>
    <row r="16" spans="2:7" ht="18">
      <c r="B16" s="56"/>
      <c r="C16" s="30"/>
      <c r="D16" s="30"/>
      <c r="E16" s="30"/>
      <c r="F16" s="30"/>
      <c r="G16" s="30"/>
    </row>
    <row r="17" spans="2:7" ht="18">
      <c r="B17" s="30"/>
      <c r="C17" s="56"/>
      <c r="D17" s="30"/>
      <c r="E17" s="30"/>
      <c r="F17" s="30"/>
      <c r="G17" s="30"/>
    </row>
    <row r="18" spans="2:11" ht="18">
      <c r="B18" s="30"/>
      <c r="C18" s="46"/>
      <c r="D18" s="46"/>
      <c r="E18" s="46"/>
      <c r="F18" s="46"/>
      <c r="G18" s="46"/>
      <c r="H18" s="46"/>
      <c r="I18" s="46"/>
      <c r="J18" s="46"/>
      <c r="K18" s="46"/>
    </row>
    <row r="19" spans="2:11" ht="18">
      <c r="B19" s="30"/>
      <c r="C19" s="46"/>
      <c r="D19" s="46"/>
      <c r="E19" s="46"/>
      <c r="F19" s="46"/>
      <c r="G19" s="46"/>
      <c r="H19" s="46"/>
      <c r="I19" s="46"/>
      <c r="J19" s="46"/>
      <c r="K19" s="46"/>
    </row>
    <row r="20" spans="2:11" ht="18">
      <c r="B20" s="30"/>
      <c r="C20" s="46"/>
      <c r="D20" s="46"/>
      <c r="E20" s="46"/>
      <c r="F20" s="46"/>
      <c r="G20" s="46"/>
      <c r="H20" s="46"/>
      <c r="I20" s="46"/>
      <c r="J20" s="46"/>
      <c r="K20" s="46"/>
    </row>
    <row r="21" spans="2:11" ht="18">
      <c r="B21" s="30"/>
      <c r="C21" s="46"/>
      <c r="D21" s="46"/>
      <c r="E21" s="46"/>
      <c r="F21" s="46"/>
      <c r="G21" s="46"/>
      <c r="H21" s="46"/>
      <c r="I21" s="46"/>
      <c r="J21" s="46"/>
      <c r="K21" s="46"/>
    </row>
    <row r="22" spans="3:11" ht="18">
      <c r="C22" s="46"/>
      <c r="D22" s="46"/>
      <c r="E22" s="46"/>
      <c r="F22" s="46"/>
      <c r="G22" s="46"/>
      <c r="H22" s="46"/>
      <c r="I22" s="46"/>
      <c r="J22" s="46"/>
      <c r="K22" s="46"/>
    </row>
    <row r="23" ht="18">
      <c r="C23" s="46"/>
    </row>
    <row r="24" spans="2:7" ht="18">
      <c r="B24" s="30"/>
      <c r="C24" s="46"/>
      <c r="D24" s="30"/>
      <c r="E24" s="30"/>
      <c r="F24" s="30"/>
      <c r="G24" s="30"/>
    </row>
    <row r="25" spans="2:7" ht="18">
      <c r="B25" s="30"/>
      <c r="C25" s="56"/>
      <c r="D25" s="30"/>
      <c r="E25" s="30"/>
      <c r="F25" s="30"/>
      <c r="G25" s="30"/>
    </row>
    <row r="26" spans="2:7" ht="18">
      <c r="B26" s="30"/>
      <c r="C26" s="56"/>
      <c r="D26" s="30"/>
      <c r="E26" s="30"/>
      <c r="F26" s="30"/>
      <c r="G26" s="30"/>
    </row>
    <row r="27" spans="2:7" ht="18">
      <c r="B27" s="30"/>
      <c r="C27" s="56"/>
      <c r="D27" s="30"/>
      <c r="E27" s="30"/>
      <c r="F27" s="30"/>
      <c r="G27" s="30"/>
    </row>
  </sheetData>
  <sheetProtection/>
  <mergeCells count="3">
    <mergeCell ref="B3:K3"/>
    <mergeCell ref="B4:K4"/>
    <mergeCell ref="B14:K14"/>
  </mergeCells>
  <hyperlinks>
    <hyperlink ref="A1" location="Index!A1" display="Index"/>
  </hyperlinks>
  <printOptions horizontalCentered="1" verticalCentered="1"/>
  <pageMargins left="0.75" right="0.75" top="1" bottom="1" header="0.5" footer="0.5"/>
  <pageSetup fitToHeight="1" fitToWidth="1" horizontalDpi="600" verticalDpi="600" orientation="landscape" r:id="rId1"/>
  <ignoredErrors>
    <ignoredError sqref="C8:K10" formulaRange="1"/>
  </ignoredErrors>
</worksheet>
</file>

<file path=xl/worksheets/sheet6.xml><?xml version="1.0" encoding="utf-8"?>
<worksheet xmlns="http://schemas.openxmlformats.org/spreadsheetml/2006/main" xmlns:r="http://schemas.openxmlformats.org/officeDocument/2006/relationships">
  <dimension ref="A1:Z40"/>
  <sheetViews>
    <sheetView showGridLines="0" zoomScale="80" zoomScaleNormal="80" zoomScalePageLayoutView="0" workbookViewId="0" topLeftCell="A21">
      <selection activeCell="B3" sqref="B3:P36"/>
    </sheetView>
  </sheetViews>
  <sheetFormatPr defaultColWidth="9.140625" defaultRowHeight="12.75"/>
  <cols>
    <col min="1" max="1" width="8.28125" style="76" customWidth="1"/>
    <col min="2" max="2" width="34.57421875" style="76" bestFit="1" customWidth="1"/>
    <col min="3" max="3" width="12.8515625" style="76" bestFit="1" customWidth="1"/>
    <col min="4" max="4" width="8.57421875" style="76" customWidth="1"/>
    <col min="5" max="8" width="10.28125" style="76" bestFit="1" customWidth="1"/>
    <col min="9" max="13" width="8.00390625" style="76" customWidth="1"/>
    <col min="14" max="15" width="9.140625" style="76" customWidth="1"/>
    <col min="16" max="16" width="9.140625" style="76" hidden="1" customWidth="1"/>
    <col min="17" max="17" width="9.140625" style="76" customWidth="1"/>
    <col min="18" max="16384" width="9.140625" style="76" customWidth="1"/>
  </cols>
  <sheetData>
    <row r="1" spans="1:12" ht="18">
      <c r="A1" s="739" t="s">
        <v>33</v>
      </c>
      <c r="B1" s="75"/>
      <c r="C1" s="75"/>
      <c r="D1" s="75"/>
      <c r="E1" s="75"/>
      <c r="F1" s="75"/>
      <c r="G1" s="75"/>
      <c r="H1" s="75"/>
      <c r="I1" s="75"/>
      <c r="J1" s="75"/>
      <c r="K1" s="75"/>
      <c r="L1" s="75"/>
    </row>
    <row r="2" spans="2:12" ht="18">
      <c r="B2" s="77"/>
      <c r="C2" s="78"/>
      <c r="D2" s="78"/>
      <c r="E2" s="78"/>
      <c r="F2" s="79"/>
      <c r="G2" s="78"/>
      <c r="H2" s="78"/>
      <c r="I2" s="78"/>
      <c r="J2" s="78"/>
      <c r="K2" s="78"/>
      <c r="L2" s="78"/>
    </row>
    <row r="3" spans="2:16" s="80" customFormat="1" ht="18">
      <c r="B3" s="754" t="s">
        <v>34</v>
      </c>
      <c r="C3" s="754"/>
      <c r="D3" s="754"/>
      <c r="E3" s="754"/>
      <c r="F3" s="754"/>
      <c r="G3" s="754"/>
      <c r="H3" s="754"/>
      <c r="I3" s="754"/>
      <c r="J3" s="754"/>
      <c r="K3" s="754"/>
      <c r="L3" s="754"/>
      <c r="M3" s="754"/>
      <c r="N3" s="754"/>
      <c r="O3" s="754"/>
      <c r="P3" s="754"/>
    </row>
    <row r="4" spans="2:16" s="80" customFormat="1" ht="18">
      <c r="B4" s="755" t="s">
        <v>87</v>
      </c>
      <c r="C4" s="755"/>
      <c r="D4" s="755"/>
      <c r="E4" s="755"/>
      <c r="F4" s="755"/>
      <c r="G4" s="755"/>
      <c r="H4" s="755"/>
      <c r="I4" s="755"/>
      <c r="J4" s="755"/>
      <c r="K4" s="755"/>
      <c r="L4" s="755"/>
      <c r="M4" s="755"/>
      <c r="N4" s="755"/>
      <c r="O4" s="755"/>
      <c r="P4" s="755"/>
    </row>
    <row r="5" spans="2:12" s="80" customFormat="1" ht="12" customHeight="1">
      <c r="B5" s="81"/>
      <c r="C5" s="82"/>
      <c r="D5" s="82"/>
      <c r="E5" s="82"/>
      <c r="F5" s="82"/>
      <c r="G5" s="82"/>
      <c r="H5" s="82"/>
      <c r="I5" s="82"/>
      <c r="J5" s="82"/>
      <c r="K5" s="82"/>
      <c r="L5" s="82"/>
    </row>
    <row r="6" spans="2:16" s="83" customFormat="1" ht="18">
      <c r="B6" s="84"/>
      <c r="C6" s="758">
        <v>2017</v>
      </c>
      <c r="D6" s="758">
        <v>2018</v>
      </c>
      <c r="E6" s="756">
        <f>D6+1</f>
        <v>2019</v>
      </c>
      <c r="F6" s="756"/>
      <c r="G6" s="756"/>
      <c r="H6" s="756"/>
      <c r="I6" s="756">
        <f>E6+1</f>
        <v>2020</v>
      </c>
      <c r="J6" s="756"/>
      <c r="K6" s="756"/>
      <c r="L6" s="756"/>
      <c r="M6" s="756">
        <f>I6+1</f>
        <v>2021</v>
      </c>
      <c r="N6" s="756"/>
      <c r="O6" s="756"/>
      <c r="P6" s="756"/>
    </row>
    <row r="7" spans="2:16" s="80" customFormat="1" ht="18">
      <c r="B7" s="85"/>
      <c r="C7" s="758"/>
      <c r="D7" s="758"/>
      <c r="E7" s="628" t="s">
        <v>59</v>
      </c>
      <c r="F7" s="628" t="s">
        <v>60</v>
      </c>
      <c r="G7" s="628" t="s">
        <v>61</v>
      </c>
      <c r="H7" s="628" t="s">
        <v>62</v>
      </c>
      <c r="I7" s="628" t="s">
        <v>59</v>
      </c>
      <c r="J7" s="628" t="s">
        <v>60</v>
      </c>
      <c r="K7" s="628" t="s">
        <v>61</v>
      </c>
      <c r="L7" s="628" t="s">
        <v>62</v>
      </c>
      <c r="M7" s="628" t="s">
        <v>59</v>
      </c>
      <c r="N7" s="628" t="s">
        <v>60</v>
      </c>
      <c r="O7" s="628" t="s">
        <v>61</v>
      </c>
      <c r="P7" s="628" t="s">
        <v>62</v>
      </c>
    </row>
    <row r="8" spans="2:16" s="80" customFormat="1" ht="18">
      <c r="B8" s="85"/>
      <c r="C8" s="757" t="s">
        <v>88</v>
      </c>
      <c r="D8" s="757"/>
      <c r="E8" s="757"/>
      <c r="F8" s="757"/>
      <c r="G8" s="757"/>
      <c r="H8" s="757"/>
      <c r="I8" s="757"/>
      <c r="J8" s="757"/>
      <c r="K8" s="757"/>
      <c r="L8" s="757"/>
      <c r="M8" s="629"/>
      <c r="N8" s="629"/>
      <c r="O8" s="629"/>
      <c r="P8" s="629"/>
    </row>
    <row r="9" spans="2:26" s="80" customFormat="1" ht="18.75">
      <c r="B9" s="86" t="s">
        <v>89</v>
      </c>
      <c r="C9" s="87">
        <v>5068.006449926028</v>
      </c>
      <c r="D9" s="88">
        <v>4802.62007600274</v>
      </c>
      <c r="E9" s="87">
        <v>4724.919311800001</v>
      </c>
      <c r="F9" s="87">
        <v>4764.613219340659</v>
      </c>
      <c r="G9" s="87">
        <v>4861.034705760871</v>
      </c>
      <c r="H9" s="89">
        <v>4911.847633134441</v>
      </c>
      <c r="I9" s="87">
        <v>4870.210578092569</v>
      </c>
      <c r="J9" s="87">
        <v>4583.3263083736265</v>
      </c>
      <c r="K9" s="87">
        <v>4826.1129217345</v>
      </c>
      <c r="L9" s="89">
        <v>4765</v>
      </c>
      <c r="M9" s="615">
        <v>4768.791958811111</v>
      </c>
      <c r="N9" s="615">
        <v>4632.858218530916</v>
      </c>
      <c r="O9" s="89">
        <v>4634.953081676669</v>
      </c>
      <c r="P9" s="735">
        <v>0</v>
      </c>
      <c r="Q9" s="47"/>
      <c r="R9" s="47"/>
      <c r="S9" s="47"/>
      <c r="T9" s="47"/>
      <c r="U9" s="47"/>
      <c r="V9" s="47"/>
      <c r="W9" s="47"/>
      <c r="X9" s="47"/>
      <c r="Y9" s="47"/>
      <c r="Z9" s="47"/>
    </row>
    <row r="10" spans="2:26" s="80" customFormat="1" ht="36">
      <c r="B10" s="90" t="s">
        <v>65</v>
      </c>
      <c r="C10" s="87">
        <v>1685.7280286219175</v>
      </c>
      <c r="D10" s="88">
        <v>1845.13270377808</v>
      </c>
      <c r="E10" s="87">
        <v>1927.900531033334</v>
      </c>
      <c r="F10" s="87">
        <v>2016.8697625934078</v>
      </c>
      <c r="G10" s="87">
        <v>2071.964496141307</v>
      </c>
      <c r="H10" s="89">
        <v>2107.1216979021765</v>
      </c>
      <c r="I10" s="87">
        <v>2094.525662637394</v>
      </c>
      <c r="J10" s="87">
        <v>1899.9900767252745</v>
      </c>
      <c r="K10" s="87">
        <v>2072.0888000869986</v>
      </c>
      <c r="L10" s="89">
        <v>2072</v>
      </c>
      <c r="M10" s="615">
        <v>2084.611867744444</v>
      </c>
      <c r="N10" s="615">
        <v>1924.717495582447</v>
      </c>
      <c r="O10" s="89">
        <v>1807.158936891347</v>
      </c>
      <c r="P10" s="735">
        <v>0</v>
      </c>
      <c r="Q10" s="47"/>
      <c r="R10" s="47"/>
      <c r="S10" s="47"/>
      <c r="T10" s="47"/>
      <c r="U10" s="47"/>
      <c r="V10" s="47"/>
      <c r="W10" s="47"/>
      <c r="X10" s="47"/>
      <c r="Y10" s="47"/>
      <c r="Z10" s="47"/>
    </row>
    <row r="11" spans="2:26" s="80" customFormat="1" ht="18">
      <c r="B11" s="91" t="s">
        <v>66</v>
      </c>
      <c r="C11" s="92">
        <v>1133.4294586273973</v>
      </c>
      <c r="D11" s="93">
        <v>1151.24250486849</v>
      </c>
      <c r="E11" s="92">
        <v>1187.94583998889</v>
      </c>
      <c r="F11" s="92">
        <v>1259.46928246154</v>
      </c>
      <c r="G11" s="92">
        <v>1269.33680782609</v>
      </c>
      <c r="H11" s="94">
        <v>1265.0299695108479</v>
      </c>
      <c r="I11" s="92">
        <v>1227.6801064505494</v>
      </c>
      <c r="J11" s="92">
        <v>1090.7866572967032</v>
      </c>
      <c r="K11" s="92">
        <v>1197.1407294021888</v>
      </c>
      <c r="L11" s="94">
        <v>1138</v>
      </c>
      <c r="M11" s="616">
        <v>1130.1542122111107</v>
      </c>
      <c r="N11" s="616">
        <v>1080.355248164852</v>
      </c>
      <c r="O11" s="96">
        <v>1034.8558663587396</v>
      </c>
      <c r="P11" s="619">
        <v>0</v>
      </c>
      <c r="Q11" s="47"/>
      <c r="R11" s="47"/>
      <c r="S11" s="47"/>
      <c r="T11" s="47"/>
      <c r="U11" s="47"/>
      <c r="V11" s="47"/>
      <c r="W11" s="47"/>
      <c r="X11" s="47"/>
      <c r="Y11" s="47"/>
      <c r="Z11" s="47"/>
    </row>
    <row r="12" spans="2:26" s="80" customFormat="1" ht="18">
      <c r="B12" s="91" t="s">
        <v>67</v>
      </c>
      <c r="C12" s="92">
        <v>552.2985699945206</v>
      </c>
      <c r="D12" s="93">
        <v>693.890199073973</v>
      </c>
      <c r="E12" s="92">
        <v>739.954691044444</v>
      </c>
      <c r="F12" s="92">
        <v>757.400480131868</v>
      </c>
      <c r="G12" s="92">
        <v>802.627688315217</v>
      </c>
      <c r="H12" s="94">
        <v>842.0917283913283</v>
      </c>
      <c r="I12" s="92">
        <v>866.8441999780221</v>
      </c>
      <c r="J12" s="92">
        <v>809.2034197582418</v>
      </c>
      <c r="K12" s="92">
        <v>874.94807068481</v>
      </c>
      <c r="L12" s="94">
        <v>934</v>
      </c>
      <c r="M12" s="616">
        <v>954.4576555333333</v>
      </c>
      <c r="N12" s="616">
        <v>844.3622474175952</v>
      </c>
      <c r="O12" s="96">
        <v>772.3030705326074</v>
      </c>
      <c r="P12" s="619">
        <v>0</v>
      </c>
      <c r="Q12" s="47"/>
      <c r="R12" s="47"/>
      <c r="S12" s="47"/>
      <c r="T12" s="47"/>
      <c r="U12" s="47"/>
      <c r="V12" s="47"/>
      <c r="W12" s="47"/>
      <c r="X12" s="47"/>
      <c r="Y12" s="47"/>
      <c r="Z12" s="47"/>
    </row>
    <row r="13" spans="2:26" s="80" customFormat="1" ht="36">
      <c r="B13" s="569" t="s">
        <v>68</v>
      </c>
      <c r="C13" s="87">
        <v>1201.8521753479451</v>
      </c>
      <c r="D13" s="88">
        <v>1086.0410596</v>
      </c>
      <c r="E13" s="87">
        <v>1024.540940755555</v>
      </c>
      <c r="F13" s="87">
        <v>1031.853615901098</v>
      </c>
      <c r="G13" s="87">
        <v>1020.878098967391</v>
      </c>
      <c r="H13" s="89">
        <v>977.8175887447071</v>
      </c>
      <c r="I13" s="87">
        <v>955.9778260065565</v>
      </c>
      <c r="J13" s="87">
        <v>962.8460734725275</v>
      </c>
      <c r="K13" s="87">
        <v>1024.8841857016887</v>
      </c>
      <c r="L13" s="89">
        <v>1011</v>
      </c>
      <c r="M13" s="615">
        <v>979.4666488777779</v>
      </c>
      <c r="N13" s="615">
        <v>964.0044363368145</v>
      </c>
      <c r="O13" s="89">
        <v>946.4435170489096</v>
      </c>
      <c r="P13" s="615">
        <v>0</v>
      </c>
      <c r="Q13" s="47"/>
      <c r="R13" s="47"/>
      <c r="S13" s="47"/>
      <c r="T13" s="47"/>
      <c r="U13" s="47"/>
      <c r="V13" s="47"/>
      <c r="W13" s="47"/>
      <c r="X13" s="47"/>
      <c r="Y13" s="47"/>
      <c r="Z13" s="47"/>
    </row>
    <row r="14" spans="2:26" s="80" customFormat="1" ht="18">
      <c r="B14" s="97" t="s">
        <v>69</v>
      </c>
      <c r="C14" s="92">
        <v>319.5333409917808</v>
      </c>
      <c r="D14" s="93">
        <v>288.185191054794</v>
      </c>
      <c r="E14" s="92">
        <v>285.283449722222</v>
      </c>
      <c r="F14" s="92">
        <v>302.972581417582</v>
      </c>
      <c r="G14" s="92">
        <v>306.96925125</v>
      </c>
      <c r="H14" s="94">
        <v>306.64288049742424</v>
      </c>
      <c r="I14" s="92">
        <v>316.14634211410663</v>
      </c>
      <c r="J14" s="92">
        <v>327.49286131868126</v>
      </c>
      <c r="K14" s="92">
        <v>405.8226406924906</v>
      </c>
      <c r="L14" s="94">
        <v>399</v>
      </c>
      <c r="M14" s="616">
        <v>402.98041154444445</v>
      </c>
      <c r="N14" s="616">
        <v>407.887614397078</v>
      </c>
      <c r="O14" s="96">
        <v>400.340574382461</v>
      </c>
      <c r="P14" s="619">
        <v>0</v>
      </c>
      <c r="Q14" s="47"/>
      <c r="R14" s="47"/>
      <c r="S14" s="47"/>
      <c r="T14" s="47"/>
      <c r="U14" s="47"/>
      <c r="V14" s="47"/>
      <c r="W14" s="47"/>
      <c r="X14" s="47"/>
      <c r="Y14" s="47"/>
      <c r="Z14" s="47"/>
    </row>
    <row r="15" spans="2:26" s="80" customFormat="1" ht="18">
      <c r="B15" s="97" t="s">
        <v>70</v>
      </c>
      <c r="C15" s="92">
        <v>882.3188343561643</v>
      </c>
      <c r="D15" s="93">
        <v>797.855868624658</v>
      </c>
      <c r="E15" s="92">
        <v>739.257491033333</v>
      </c>
      <c r="F15" s="92">
        <v>728.881034483516</v>
      </c>
      <c r="G15" s="92">
        <v>713.908847717391</v>
      </c>
      <c r="H15" s="94">
        <v>671.1747082472828</v>
      </c>
      <c r="I15" s="92">
        <v>639.8303563100325</v>
      </c>
      <c r="J15" s="92">
        <v>635.3532124945054</v>
      </c>
      <c r="K15" s="92">
        <v>619.0615450091981</v>
      </c>
      <c r="L15" s="94">
        <v>612</v>
      </c>
      <c r="M15" s="616">
        <v>576.4862373333334</v>
      </c>
      <c r="N15" s="616">
        <v>556.1168219397365</v>
      </c>
      <c r="O15" s="96">
        <v>546.1029426664487</v>
      </c>
      <c r="P15" s="619">
        <v>0</v>
      </c>
      <c r="Q15" s="47"/>
      <c r="R15" s="47"/>
      <c r="S15" s="47"/>
      <c r="T15" s="47"/>
      <c r="U15" s="47"/>
      <c r="V15" s="47"/>
      <c r="W15" s="47"/>
      <c r="X15" s="47"/>
      <c r="Y15" s="47"/>
      <c r="Z15" s="47"/>
    </row>
    <row r="16" spans="2:26" s="80" customFormat="1" ht="36">
      <c r="B16" s="90" t="s">
        <v>71</v>
      </c>
      <c r="C16" s="87">
        <v>1010.9923691369862</v>
      </c>
      <c r="D16" s="88">
        <v>868.211989128767</v>
      </c>
      <c r="E16" s="87">
        <v>841.2728224666671</v>
      </c>
      <c r="F16" s="87">
        <v>798.9150954175825</v>
      </c>
      <c r="G16" s="87">
        <v>834.3174890108686</v>
      </c>
      <c r="H16" s="89">
        <v>898.7140220789702</v>
      </c>
      <c r="I16" s="87">
        <v>913.1650454649733</v>
      </c>
      <c r="J16" s="87">
        <v>848.4036092967033</v>
      </c>
      <c r="K16" s="87">
        <v>856.7826333192223</v>
      </c>
      <c r="L16" s="89">
        <v>837</v>
      </c>
      <c r="M16" s="615">
        <v>807.5404068777777</v>
      </c>
      <c r="N16" s="615">
        <v>870.5374481526206</v>
      </c>
      <c r="O16" s="89">
        <v>1012.7436972859623</v>
      </c>
      <c r="P16" s="615">
        <v>0</v>
      </c>
      <c r="Q16" s="47"/>
      <c r="R16" s="47"/>
      <c r="S16" s="47"/>
      <c r="T16" s="47"/>
      <c r="U16" s="47"/>
      <c r="V16" s="47"/>
      <c r="W16" s="47"/>
      <c r="X16" s="47"/>
      <c r="Y16" s="47"/>
      <c r="Z16" s="47"/>
    </row>
    <row r="17" spans="2:26" s="80" customFormat="1" ht="18">
      <c r="B17" s="97" t="s">
        <v>72</v>
      </c>
      <c r="C17" s="92">
        <v>291.64747019726025</v>
      </c>
      <c r="D17" s="93">
        <v>249.111120764384</v>
      </c>
      <c r="E17" s="92">
        <v>255.8139995</v>
      </c>
      <c r="F17" s="92">
        <v>243.038110043956</v>
      </c>
      <c r="G17" s="92">
        <v>265.690614217391</v>
      </c>
      <c r="H17" s="94">
        <v>311.9307523401223</v>
      </c>
      <c r="I17" s="92">
        <v>321.6047081662355</v>
      </c>
      <c r="J17" s="92">
        <v>314.544820989011</v>
      </c>
      <c r="K17" s="92">
        <v>306.7134136620883</v>
      </c>
      <c r="L17" s="94">
        <v>296</v>
      </c>
      <c r="M17" s="616">
        <v>282.05620703333335</v>
      </c>
      <c r="N17" s="616">
        <v>271.5904867494464</v>
      </c>
      <c r="O17" s="96">
        <v>271.5131785719154</v>
      </c>
      <c r="P17" s="619">
        <v>0</v>
      </c>
      <c r="Q17" s="47"/>
      <c r="R17" s="47"/>
      <c r="S17" s="47"/>
      <c r="T17" s="47"/>
      <c r="U17" s="47"/>
      <c r="V17" s="47"/>
      <c r="W17" s="47"/>
      <c r="X17" s="47"/>
      <c r="Y17" s="47"/>
      <c r="Z17" s="47"/>
    </row>
    <row r="18" spans="2:26" s="80" customFormat="1" ht="18">
      <c r="B18" s="97" t="s">
        <v>73</v>
      </c>
      <c r="C18" s="92">
        <v>426.94971632602744</v>
      </c>
      <c r="D18" s="93">
        <v>380.930936386301</v>
      </c>
      <c r="E18" s="92">
        <v>361.602040677778</v>
      </c>
      <c r="F18" s="92">
        <v>362.524084153846</v>
      </c>
      <c r="G18" s="92">
        <v>374.774390717391</v>
      </c>
      <c r="H18" s="94">
        <v>387.6344622285351</v>
      </c>
      <c r="I18" s="92">
        <v>365.2622832524684</v>
      </c>
      <c r="J18" s="92">
        <v>331.54785820879124</v>
      </c>
      <c r="K18" s="92">
        <v>329.3381062073532</v>
      </c>
      <c r="L18" s="94">
        <v>301</v>
      </c>
      <c r="M18" s="616">
        <v>286.31950944444446</v>
      </c>
      <c r="N18" s="616">
        <v>299.32509945932713</v>
      </c>
      <c r="O18" s="96">
        <v>296.96022521471116</v>
      </c>
      <c r="P18" s="619">
        <v>0</v>
      </c>
      <c r="Q18" s="47"/>
      <c r="R18" s="47"/>
      <c r="S18" s="47"/>
      <c r="T18" s="47"/>
      <c r="U18" s="47"/>
      <c r="V18" s="47"/>
      <c r="W18" s="47"/>
      <c r="X18" s="47"/>
      <c r="Y18" s="47"/>
      <c r="Z18" s="47"/>
    </row>
    <row r="19" spans="2:26" s="80" customFormat="1" ht="18">
      <c r="B19" s="97" t="s">
        <v>74</v>
      </c>
      <c r="C19" s="92">
        <v>183.315211630137</v>
      </c>
      <c r="D19" s="93">
        <v>147.298350673973</v>
      </c>
      <c r="E19" s="92">
        <v>141.182853977778</v>
      </c>
      <c r="F19" s="92">
        <v>122.923485769231</v>
      </c>
      <c r="G19" s="92">
        <v>121.746794891304</v>
      </c>
      <c r="H19" s="94">
        <v>126.86736214575782</v>
      </c>
      <c r="I19" s="92">
        <v>154.63874710473172</v>
      </c>
      <c r="J19" s="92">
        <v>140.43064089010988</v>
      </c>
      <c r="K19" s="92">
        <v>162.73854755636484</v>
      </c>
      <c r="L19" s="94">
        <v>193</v>
      </c>
      <c r="M19" s="616">
        <v>194.28616316666665</v>
      </c>
      <c r="N19" s="616">
        <v>253.53752744212036</v>
      </c>
      <c r="O19" s="96">
        <v>402.7116737375221</v>
      </c>
      <c r="P19" s="619">
        <v>0</v>
      </c>
      <c r="Q19" s="47"/>
      <c r="R19" s="47"/>
      <c r="S19" s="47"/>
      <c r="T19" s="47"/>
      <c r="U19" s="47"/>
      <c r="V19" s="47"/>
      <c r="W19" s="47"/>
      <c r="X19" s="47"/>
      <c r="Y19" s="47"/>
      <c r="Z19" s="47"/>
    </row>
    <row r="20" spans="2:26" s="80" customFormat="1" ht="18">
      <c r="B20" s="97" t="s">
        <v>75</v>
      </c>
      <c r="C20" s="92">
        <v>109.07988605205479</v>
      </c>
      <c r="D20" s="93">
        <v>90.8715811369863</v>
      </c>
      <c r="E20" s="92">
        <v>82.6739283111111</v>
      </c>
      <c r="F20" s="92">
        <v>70.4294154505495</v>
      </c>
      <c r="G20" s="92">
        <v>72.1056891847826</v>
      </c>
      <c r="H20" s="94">
        <v>72.28144536455497</v>
      </c>
      <c r="I20" s="92">
        <v>71.30000263384531</v>
      </c>
      <c r="J20" s="92">
        <v>61.880289879120866</v>
      </c>
      <c r="K20" s="92">
        <v>57.99256589341594</v>
      </c>
      <c r="L20" s="94">
        <v>48</v>
      </c>
      <c r="M20" s="616">
        <v>44.87852723333333</v>
      </c>
      <c r="N20" s="616">
        <v>46.084334501726715</v>
      </c>
      <c r="O20" s="96">
        <v>41.55861976181372</v>
      </c>
      <c r="P20" s="619">
        <v>0</v>
      </c>
      <c r="Q20" s="47"/>
      <c r="R20" s="47"/>
      <c r="S20" s="47"/>
      <c r="T20" s="47"/>
      <c r="U20" s="47"/>
      <c r="V20" s="47"/>
      <c r="W20" s="47"/>
      <c r="X20" s="47"/>
      <c r="Y20" s="47"/>
      <c r="Z20" s="47"/>
    </row>
    <row r="21" spans="2:26" s="83" customFormat="1" ht="36">
      <c r="B21" s="90" t="s">
        <v>76</v>
      </c>
      <c r="C21" s="87">
        <v>1169.4338768191778</v>
      </c>
      <c r="D21" s="88">
        <v>1003.23441964658</v>
      </c>
      <c r="E21" s="87">
        <v>931.2050175444451</v>
      </c>
      <c r="F21" s="87">
        <v>916.9747454285709</v>
      </c>
      <c r="G21" s="87">
        <v>933.874621641304</v>
      </c>
      <c r="H21" s="89">
        <v>928.1943244085878</v>
      </c>
      <c r="I21" s="87">
        <v>906.5420439836454</v>
      </c>
      <c r="J21" s="87">
        <v>872.0865482087912</v>
      </c>
      <c r="K21" s="87">
        <v>872.35730262659</v>
      </c>
      <c r="L21" s="89">
        <v>846</v>
      </c>
      <c r="M21" s="615">
        <v>897.173035311111</v>
      </c>
      <c r="N21" s="615">
        <v>873.598838459034</v>
      </c>
      <c r="O21" s="89">
        <v>868.6069304504495</v>
      </c>
      <c r="P21" s="615">
        <v>0</v>
      </c>
      <c r="Q21" s="47"/>
      <c r="R21" s="47"/>
      <c r="S21" s="47"/>
      <c r="T21" s="47"/>
      <c r="U21" s="47"/>
      <c r="V21" s="47"/>
      <c r="W21" s="47"/>
      <c r="X21" s="47"/>
      <c r="Y21" s="47"/>
      <c r="Z21" s="47"/>
    </row>
    <row r="22" spans="2:26" s="80" customFormat="1" ht="18">
      <c r="B22" s="97" t="s">
        <v>77</v>
      </c>
      <c r="C22" s="92">
        <v>699.2107331863014</v>
      </c>
      <c r="D22" s="93">
        <v>603.505598884931</v>
      </c>
      <c r="E22" s="92">
        <v>564.244338266667</v>
      </c>
      <c r="F22" s="92">
        <v>554.895750186813</v>
      </c>
      <c r="G22" s="92">
        <v>573.722357804348</v>
      </c>
      <c r="H22" s="94">
        <v>577.3397662372319</v>
      </c>
      <c r="I22" s="92">
        <v>566.539440264808</v>
      </c>
      <c r="J22" s="92">
        <v>554.1950453406592</v>
      </c>
      <c r="K22" s="92">
        <v>508.4277597748902</v>
      </c>
      <c r="L22" s="94">
        <v>460</v>
      </c>
      <c r="M22" s="616">
        <v>454.7473635555555</v>
      </c>
      <c r="N22" s="616">
        <v>445.86173126370704</v>
      </c>
      <c r="O22" s="96">
        <v>439.30953897585505</v>
      </c>
      <c r="P22" s="619">
        <v>0</v>
      </c>
      <c r="Q22" s="47"/>
      <c r="R22" s="47"/>
      <c r="S22" s="47"/>
      <c r="T22" s="47"/>
      <c r="U22" s="47"/>
      <c r="V22" s="47"/>
      <c r="W22" s="47"/>
      <c r="X22" s="47"/>
      <c r="Y22" s="47"/>
      <c r="Z22" s="47"/>
    </row>
    <row r="23" spans="2:26" s="80" customFormat="1" ht="18">
      <c r="B23" s="97" t="s">
        <v>78</v>
      </c>
      <c r="C23" s="92">
        <v>206.73843415342466</v>
      </c>
      <c r="D23" s="93">
        <v>182.48695330411</v>
      </c>
      <c r="E23" s="92">
        <v>154.5113349</v>
      </c>
      <c r="F23" s="92">
        <v>152.024907450549</v>
      </c>
      <c r="G23" s="92">
        <v>151.27331798913</v>
      </c>
      <c r="H23" s="94">
        <v>149.58825381566947</v>
      </c>
      <c r="I23" s="92">
        <v>145.7667862463109</v>
      </c>
      <c r="J23" s="92">
        <v>125.10976702197802</v>
      </c>
      <c r="K23" s="92">
        <v>122.0480539277859</v>
      </c>
      <c r="L23" s="94">
        <v>118</v>
      </c>
      <c r="M23" s="616">
        <v>112.90628294444444</v>
      </c>
      <c r="N23" s="616">
        <v>108.68197516236015</v>
      </c>
      <c r="O23" s="96">
        <v>106.64478273546364</v>
      </c>
      <c r="P23" s="619">
        <v>0</v>
      </c>
      <c r="Q23" s="47"/>
      <c r="R23" s="47"/>
      <c r="S23" s="47"/>
      <c r="T23" s="47"/>
      <c r="U23" s="47"/>
      <c r="V23" s="47"/>
      <c r="W23" s="47"/>
      <c r="X23" s="47"/>
      <c r="Y23" s="47"/>
      <c r="Z23" s="47"/>
    </row>
    <row r="24" spans="2:26" s="80" customFormat="1" ht="18">
      <c r="B24" s="97" t="s">
        <v>79</v>
      </c>
      <c r="C24" s="92">
        <v>263.484646630137</v>
      </c>
      <c r="D24" s="93">
        <v>217.241867372603</v>
      </c>
      <c r="E24" s="92">
        <v>212.449344377778</v>
      </c>
      <c r="F24" s="92">
        <v>210.054087791209</v>
      </c>
      <c r="G24" s="92">
        <v>208.878945847826</v>
      </c>
      <c r="H24" s="94">
        <v>201.2663043556865</v>
      </c>
      <c r="I24" s="92">
        <v>194.23517567032863</v>
      </c>
      <c r="J24" s="92">
        <v>192.7817365164835</v>
      </c>
      <c r="K24" s="92">
        <v>241.88148892391393</v>
      </c>
      <c r="L24" s="94">
        <v>268</v>
      </c>
      <c r="M24" s="616">
        <v>329.5193888111111</v>
      </c>
      <c r="N24" s="616">
        <v>319.05513203296687</v>
      </c>
      <c r="O24" s="96">
        <v>322.6526087391307</v>
      </c>
      <c r="P24" s="619">
        <v>0</v>
      </c>
      <c r="Q24" s="47"/>
      <c r="R24" s="47"/>
      <c r="S24" s="47"/>
      <c r="T24" s="47"/>
      <c r="U24" s="47"/>
      <c r="V24" s="47"/>
      <c r="W24" s="47"/>
      <c r="X24" s="47"/>
      <c r="Y24" s="47"/>
      <c r="Z24" s="47"/>
    </row>
    <row r="25" spans="2:26" s="80" customFormat="1" ht="18">
      <c r="B25" s="76"/>
      <c r="C25" s="98"/>
      <c r="D25" s="99"/>
      <c r="E25" s="98"/>
      <c r="F25" s="98"/>
      <c r="G25" s="98"/>
      <c r="H25" s="100"/>
      <c r="I25" s="98"/>
      <c r="J25" s="98"/>
      <c r="K25" s="98"/>
      <c r="L25" s="100"/>
      <c r="M25" s="617"/>
      <c r="N25" s="617"/>
      <c r="O25" s="101"/>
      <c r="P25" s="620"/>
      <c r="Q25" s="47"/>
      <c r="R25" s="47"/>
      <c r="S25" s="47"/>
      <c r="T25" s="47"/>
      <c r="U25" s="47"/>
      <c r="V25" s="47"/>
      <c r="W25" s="47"/>
      <c r="X25" s="47"/>
      <c r="Y25" s="47"/>
      <c r="Z25" s="47"/>
    </row>
    <row r="26" spans="2:26" s="80" customFormat="1" ht="18">
      <c r="B26" s="102" t="s">
        <v>90</v>
      </c>
      <c r="C26" s="98"/>
      <c r="D26" s="99"/>
      <c r="E26" s="98"/>
      <c r="F26" s="98"/>
      <c r="G26" s="98"/>
      <c r="H26" s="100"/>
      <c r="I26" s="98"/>
      <c r="J26" s="98"/>
      <c r="K26" s="98"/>
      <c r="L26" s="100"/>
      <c r="M26" s="617"/>
      <c r="N26" s="617"/>
      <c r="O26" s="101"/>
      <c r="P26" s="620"/>
      <c r="Q26" s="47"/>
      <c r="R26" s="47"/>
      <c r="S26" s="47"/>
      <c r="T26" s="47"/>
      <c r="U26" s="47"/>
      <c r="V26" s="47"/>
      <c r="W26" s="47"/>
      <c r="X26" s="47"/>
      <c r="Y26" s="47"/>
      <c r="Z26" s="47"/>
    </row>
    <row r="27" spans="2:26" s="80" customFormat="1" ht="24.75" customHeight="1">
      <c r="B27" s="103" t="s">
        <v>91</v>
      </c>
      <c r="C27" s="104">
        <v>862.965709328767</v>
      </c>
      <c r="D27" s="105">
        <v>960.752934769863</v>
      </c>
      <c r="E27" s="104">
        <v>1056.5956039444445</v>
      </c>
      <c r="F27" s="104">
        <v>1127.913972109889</v>
      </c>
      <c r="G27" s="104">
        <v>1175.5569959130435</v>
      </c>
      <c r="H27" s="106">
        <v>1144.1851070652176</v>
      </c>
      <c r="I27" s="87">
        <v>1155.5593610329672</v>
      </c>
      <c r="J27" s="87">
        <v>1055.4176193838111</v>
      </c>
      <c r="K27" s="87">
        <v>1146.4736018695653</v>
      </c>
      <c r="L27" s="89">
        <v>1131</v>
      </c>
      <c r="M27" s="615">
        <v>1068.31676407485</v>
      </c>
      <c r="N27" s="615">
        <v>974.6315831420777</v>
      </c>
      <c r="O27" s="89">
        <v>944.6839420340419</v>
      </c>
      <c r="P27" s="615">
        <v>0</v>
      </c>
      <c r="Q27" s="47"/>
      <c r="R27" s="47"/>
      <c r="S27" s="47"/>
      <c r="T27" s="47"/>
      <c r="U27" s="47"/>
      <c r="V27" s="47"/>
      <c r="W27" s="47"/>
      <c r="X27" s="47"/>
      <c r="Y27" s="47"/>
      <c r="Z27" s="47"/>
    </row>
    <row r="28" spans="2:26" s="80" customFormat="1" ht="36">
      <c r="B28" s="107" t="s">
        <v>71</v>
      </c>
      <c r="C28" s="104">
        <v>102.68927671232878</v>
      </c>
      <c r="D28" s="105">
        <v>124.118279452055</v>
      </c>
      <c r="E28" s="104">
        <v>97.70418235555555</v>
      </c>
      <c r="F28" s="104">
        <v>87.92282417582418</v>
      </c>
      <c r="G28" s="104">
        <v>93.46297826086956</v>
      </c>
      <c r="H28" s="106">
        <v>93.85747737955347</v>
      </c>
      <c r="I28" s="87">
        <v>86.65337773626374</v>
      </c>
      <c r="J28" s="87">
        <v>78.42567902664267</v>
      </c>
      <c r="K28" s="87">
        <v>61.49795365217392</v>
      </c>
      <c r="L28" s="89">
        <v>54</v>
      </c>
      <c r="M28" s="615">
        <v>55.79901037380195</v>
      </c>
      <c r="N28" s="615">
        <v>58.18626868379604</v>
      </c>
      <c r="O28" s="89">
        <v>48.25146793691659</v>
      </c>
      <c r="P28" s="615">
        <v>0</v>
      </c>
      <c r="Q28" s="47"/>
      <c r="R28" s="47"/>
      <c r="S28" s="47"/>
      <c r="T28" s="47"/>
      <c r="U28" s="47"/>
      <c r="V28" s="47"/>
      <c r="W28" s="47"/>
      <c r="X28" s="47"/>
      <c r="Y28" s="47"/>
      <c r="Z28" s="47"/>
    </row>
    <row r="29" spans="2:26" s="80" customFormat="1" ht="18">
      <c r="B29" s="108" t="s">
        <v>72</v>
      </c>
      <c r="C29" s="109">
        <v>0</v>
      </c>
      <c r="D29" s="110">
        <v>16.5877589041096</v>
      </c>
      <c r="E29" s="109">
        <v>0</v>
      </c>
      <c r="F29" s="109">
        <v>0</v>
      </c>
      <c r="G29" s="109">
        <v>0</v>
      </c>
      <c r="H29" s="111">
        <v>0</v>
      </c>
      <c r="I29" s="92">
        <v>0</v>
      </c>
      <c r="J29" s="92">
        <v>0</v>
      </c>
      <c r="K29" s="92">
        <v>0</v>
      </c>
      <c r="L29" s="94">
        <v>0</v>
      </c>
      <c r="M29" s="616">
        <v>0</v>
      </c>
      <c r="N29" s="616">
        <v>0</v>
      </c>
      <c r="O29" s="96">
        <v>0</v>
      </c>
      <c r="P29" s="619">
        <v>0</v>
      </c>
      <c r="Q29" s="47"/>
      <c r="R29" s="47"/>
      <c r="S29" s="47"/>
      <c r="T29" s="47"/>
      <c r="U29" s="47"/>
      <c r="V29" s="47"/>
      <c r="W29" s="47"/>
      <c r="X29" s="47"/>
      <c r="Y29" s="47"/>
      <c r="Z29" s="47"/>
    </row>
    <row r="30" spans="2:26" s="80" customFormat="1" ht="18">
      <c r="B30" s="108" t="s">
        <v>73</v>
      </c>
      <c r="C30" s="109">
        <v>85.3545589041096</v>
      </c>
      <c r="D30" s="110">
        <v>95.3968712328767</v>
      </c>
      <c r="E30" s="109">
        <v>80.38914004444445</v>
      </c>
      <c r="F30" s="109">
        <v>72.55071428571428</v>
      </c>
      <c r="G30" s="109">
        <v>77.86645652173912</v>
      </c>
      <c r="H30" s="111">
        <v>78.62934165687426</v>
      </c>
      <c r="I30" s="92">
        <v>72.50519653846153</v>
      </c>
      <c r="J30" s="92">
        <v>63.97759187099741</v>
      </c>
      <c r="K30" s="92">
        <v>56.05705040217392</v>
      </c>
      <c r="L30" s="94">
        <v>51</v>
      </c>
      <c r="M30" s="616">
        <v>52.92538454768594</v>
      </c>
      <c r="N30" s="616">
        <v>55.01155372103084</v>
      </c>
      <c r="O30" s="96">
        <v>43.51486489836234</v>
      </c>
      <c r="P30" s="619">
        <v>0</v>
      </c>
      <c r="Q30" s="47"/>
      <c r="R30" s="47"/>
      <c r="S30" s="47"/>
      <c r="T30" s="47"/>
      <c r="U30" s="47"/>
      <c r="V30" s="47"/>
      <c r="W30" s="47"/>
      <c r="X30" s="47"/>
      <c r="Y30" s="47"/>
      <c r="Z30" s="47"/>
    </row>
    <row r="31" spans="2:26" s="80" customFormat="1" ht="18">
      <c r="B31" s="108" t="s">
        <v>74</v>
      </c>
      <c r="C31" s="109">
        <v>17.334717808219178</v>
      </c>
      <c r="D31" s="110">
        <v>12.1336493150685</v>
      </c>
      <c r="E31" s="109">
        <v>17.315042311111107</v>
      </c>
      <c r="F31" s="109">
        <v>15.372109890109892</v>
      </c>
      <c r="G31" s="109">
        <v>15.596521739130434</v>
      </c>
      <c r="H31" s="111">
        <v>15.228135722679202</v>
      </c>
      <c r="I31" s="92">
        <v>14.148181197802197</v>
      </c>
      <c r="J31" s="92">
        <v>14.448087155645267</v>
      </c>
      <c r="K31" s="92">
        <v>5.44090325</v>
      </c>
      <c r="L31" s="94">
        <v>3</v>
      </c>
      <c r="M31" s="616">
        <v>2.8736258261160046</v>
      </c>
      <c r="N31" s="616">
        <v>3.1747149627651865</v>
      </c>
      <c r="O31" s="96">
        <v>4.736603038554242</v>
      </c>
      <c r="P31" s="619">
        <v>0</v>
      </c>
      <c r="Q31" s="47"/>
      <c r="R31" s="47"/>
      <c r="S31" s="47"/>
      <c r="T31" s="47"/>
      <c r="U31" s="47"/>
      <c r="V31" s="47"/>
      <c r="W31" s="47"/>
      <c r="X31" s="47"/>
      <c r="Y31" s="47"/>
      <c r="Z31" s="47"/>
    </row>
    <row r="32" spans="1:26" ht="36">
      <c r="A32" s="112"/>
      <c r="B32" s="113" t="s">
        <v>65</v>
      </c>
      <c r="C32" s="104">
        <v>760.2764326164382</v>
      </c>
      <c r="D32" s="105">
        <v>836.634655317808</v>
      </c>
      <c r="E32" s="104">
        <v>958.891421588889</v>
      </c>
      <c r="F32" s="104">
        <v>1039.9911479340658</v>
      </c>
      <c r="G32" s="104">
        <v>1082.094017652174</v>
      </c>
      <c r="H32" s="106">
        <v>1050.327629685664</v>
      </c>
      <c r="I32" s="87">
        <v>1068.9059832967034</v>
      </c>
      <c r="J32" s="87">
        <v>976.9919403571685</v>
      </c>
      <c r="K32" s="87">
        <v>1084.9756482173914</v>
      </c>
      <c r="L32" s="89">
        <v>1077</v>
      </c>
      <c r="M32" s="615">
        <v>1012.5177537010479</v>
      </c>
      <c r="N32" s="615">
        <v>916.4453144582816</v>
      </c>
      <c r="O32" s="100">
        <v>896.4324740971254</v>
      </c>
      <c r="P32" s="617">
        <v>0</v>
      </c>
      <c r="Q32" s="47"/>
      <c r="R32" s="47"/>
      <c r="S32" s="47"/>
      <c r="T32" s="47"/>
      <c r="U32" s="47"/>
      <c r="V32" s="47"/>
      <c r="W32" s="47"/>
      <c r="X32" s="47"/>
      <c r="Y32" s="47"/>
      <c r="Z32" s="47"/>
    </row>
    <row r="33" spans="1:26" ht="18">
      <c r="A33" s="112"/>
      <c r="B33" s="108" t="s">
        <v>66</v>
      </c>
      <c r="C33" s="109">
        <v>605.8048950575342</v>
      </c>
      <c r="D33" s="110">
        <v>627.567455810959</v>
      </c>
      <c r="E33" s="109">
        <v>674.6553811888889</v>
      </c>
      <c r="F33" s="109">
        <v>720.7170665494506</v>
      </c>
      <c r="G33" s="109">
        <v>725.3564310217391</v>
      </c>
      <c r="H33" s="111">
        <v>699.5739018478263</v>
      </c>
      <c r="I33" s="92">
        <v>707.4687038571429</v>
      </c>
      <c r="J33" s="92">
        <v>639.8992924604643</v>
      </c>
      <c r="K33" s="92">
        <v>690.6826756630435</v>
      </c>
      <c r="L33" s="94">
        <v>635</v>
      </c>
      <c r="M33" s="616">
        <v>609.3905897771411</v>
      </c>
      <c r="N33" s="616">
        <v>568.4533789969727</v>
      </c>
      <c r="O33" s="96">
        <v>560.9893218089136</v>
      </c>
      <c r="P33" s="619">
        <v>0</v>
      </c>
      <c r="Q33" s="47"/>
      <c r="R33" s="47"/>
      <c r="S33" s="47"/>
      <c r="T33" s="47"/>
      <c r="U33" s="47"/>
      <c r="V33" s="47"/>
      <c r="W33" s="47"/>
      <c r="X33" s="47"/>
      <c r="Y33" s="47"/>
      <c r="Z33" s="47"/>
    </row>
    <row r="34" spans="1:26" ht="18">
      <c r="A34" s="30"/>
      <c r="B34" s="108" t="s">
        <v>67</v>
      </c>
      <c r="C34" s="109">
        <v>154.47153755890412</v>
      </c>
      <c r="D34" s="110">
        <v>209.067199421918</v>
      </c>
      <c r="E34" s="109">
        <v>284.2360404</v>
      </c>
      <c r="F34" s="109">
        <v>319.2740813846154</v>
      </c>
      <c r="G34" s="109">
        <v>356.7375866304348</v>
      </c>
      <c r="H34" s="111">
        <v>350.7537278378379</v>
      </c>
      <c r="I34" s="92">
        <v>361.43727909890106</v>
      </c>
      <c r="J34" s="92">
        <v>337.09264789670425</v>
      </c>
      <c r="K34" s="92">
        <v>394.29297255434784</v>
      </c>
      <c r="L34" s="94">
        <v>441</v>
      </c>
      <c r="M34" s="616">
        <v>403.12716392390706</v>
      </c>
      <c r="N34" s="616">
        <v>347.9919354613089</v>
      </c>
      <c r="O34" s="96">
        <v>335.4431522882117</v>
      </c>
      <c r="P34" s="619">
        <v>0</v>
      </c>
      <c r="Q34" s="47"/>
      <c r="R34" s="47"/>
      <c r="S34" s="47"/>
      <c r="T34" s="47"/>
      <c r="U34" s="47"/>
      <c r="V34" s="47"/>
      <c r="W34" s="47"/>
      <c r="X34" s="47"/>
      <c r="Y34" s="47"/>
      <c r="Z34" s="47"/>
    </row>
    <row r="35" spans="1:26" ht="12" customHeight="1">
      <c r="A35" s="30"/>
      <c r="B35" s="81"/>
      <c r="C35" s="114"/>
      <c r="D35" s="114"/>
      <c r="E35" s="114"/>
      <c r="F35" s="114"/>
      <c r="G35" s="114"/>
      <c r="H35" s="114"/>
      <c r="I35" s="95"/>
      <c r="J35" s="95"/>
      <c r="K35" s="95"/>
      <c r="L35" s="95"/>
      <c r="M35" s="95"/>
      <c r="N35" s="95"/>
      <c r="O35" s="47"/>
      <c r="P35" s="47"/>
      <c r="Q35" s="47"/>
      <c r="R35" s="47"/>
      <c r="S35" s="47"/>
      <c r="T35" s="47"/>
      <c r="U35" s="47"/>
      <c r="V35" s="47"/>
      <c r="W35" s="47"/>
      <c r="X35" s="47"/>
      <c r="Y35" s="47"/>
      <c r="Z35" s="47"/>
    </row>
    <row r="36" spans="1:26" ht="35.25" customHeight="1">
      <c r="A36" s="30"/>
      <c r="B36" s="753" t="s">
        <v>92</v>
      </c>
      <c r="C36" s="753"/>
      <c r="D36" s="753"/>
      <c r="E36" s="753"/>
      <c r="F36" s="753"/>
      <c r="G36" s="753"/>
      <c r="H36" s="753"/>
      <c r="I36" s="753"/>
      <c r="J36" s="753"/>
      <c r="K36" s="753"/>
      <c r="L36" s="753"/>
      <c r="M36" s="753"/>
      <c r="N36" s="753"/>
      <c r="O36" s="753"/>
      <c r="P36" s="753"/>
      <c r="Q36" s="47"/>
      <c r="R36" s="47"/>
      <c r="S36" s="47"/>
      <c r="T36" s="47"/>
      <c r="U36" s="47"/>
      <c r="V36" s="47"/>
      <c r="W36" s="47"/>
      <c r="X36" s="47"/>
      <c r="Y36" s="47"/>
      <c r="Z36" s="47"/>
    </row>
    <row r="37" spans="1:12" ht="18">
      <c r="A37" s="30"/>
      <c r="B37" s="30"/>
      <c r="C37" s="30"/>
      <c r="D37" s="30"/>
      <c r="E37" s="30"/>
      <c r="F37" s="30"/>
      <c r="G37" s="30"/>
      <c r="H37" s="30"/>
      <c r="I37" s="30"/>
      <c r="J37" s="30"/>
      <c r="K37" s="30"/>
      <c r="L37" s="30"/>
    </row>
    <row r="38" spans="1:12" ht="18">
      <c r="A38" s="30"/>
      <c r="B38" s="30"/>
      <c r="C38" s="30"/>
      <c r="D38" s="30"/>
      <c r="E38" s="30"/>
      <c r="F38" s="30"/>
      <c r="G38" s="30"/>
      <c r="H38" s="30"/>
      <c r="I38" s="30"/>
      <c r="J38" s="30"/>
      <c r="K38" s="30"/>
      <c r="L38" s="30"/>
    </row>
    <row r="39" spans="1:12" ht="18">
      <c r="A39" s="30"/>
      <c r="B39" s="30"/>
      <c r="C39" s="30"/>
      <c r="D39" s="30"/>
      <c r="E39" s="30"/>
      <c r="F39" s="30"/>
      <c r="G39" s="30"/>
      <c r="H39" s="30"/>
      <c r="I39" s="30"/>
      <c r="J39" s="30"/>
      <c r="K39" s="30"/>
      <c r="L39" s="30"/>
    </row>
    <row r="40" spans="1:12" ht="18">
      <c r="A40" s="30"/>
      <c r="B40" s="30"/>
      <c r="C40" s="30"/>
      <c r="D40" s="30"/>
      <c r="E40" s="30"/>
      <c r="F40" s="30"/>
      <c r="G40" s="30"/>
      <c r="H40" s="30"/>
      <c r="I40" s="30"/>
      <c r="J40" s="30"/>
      <c r="K40" s="30"/>
      <c r="L40" s="30"/>
    </row>
  </sheetData>
  <sheetProtection/>
  <mergeCells count="9">
    <mergeCell ref="B36:P36"/>
    <mergeCell ref="B3:P3"/>
    <mergeCell ref="B4:P4"/>
    <mergeCell ref="M6:P6"/>
    <mergeCell ref="C8:L8"/>
    <mergeCell ref="D6:D7"/>
    <mergeCell ref="C6:C7"/>
    <mergeCell ref="I6:L6"/>
    <mergeCell ref="E6:H6"/>
  </mergeCells>
  <hyperlinks>
    <hyperlink ref="A1" location="Index!A1" display="Index"/>
  </hyperlinks>
  <printOptions/>
  <pageMargins left="0.7" right="0.7" top="0.75" bottom="0.75" header="0.3" footer="0.3"/>
  <pageSetup horizontalDpi="600" verticalDpi="600" orientation="portrait" scale="57" r:id="rId1"/>
</worksheet>
</file>

<file path=xl/worksheets/sheet7.xml><?xml version="1.0" encoding="utf-8"?>
<worksheet xmlns="http://schemas.openxmlformats.org/spreadsheetml/2006/main" xmlns:r="http://schemas.openxmlformats.org/officeDocument/2006/relationships">
  <dimension ref="A1:V16"/>
  <sheetViews>
    <sheetView showGridLines="0" zoomScale="115" zoomScaleNormal="115" zoomScalePageLayoutView="0" workbookViewId="0" topLeftCell="A1">
      <selection activeCell="B3" sqref="B3:K16"/>
    </sheetView>
  </sheetViews>
  <sheetFormatPr defaultColWidth="9.140625" defaultRowHeight="12.75" outlineLevelCol="1"/>
  <cols>
    <col min="1" max="1" width="9.140625" style="80" customWidth="1"/>
    <col min="2" max="2" width="25.00390625" style="80" customWidth="1"/>
    <col min="3" max="4" width="8.421875" style="80" bestFit="1" customWidth="1"/>
    <col min="5" max="6" width="9.00390625" style="80" bestFit="1" customWidth="1"/>
    <col min="7" max="7" width="1.421875" style="80" customWidth="1" outlineLevel="1"/>
    <col min="8" max="8" width="7.7109375" style="80" customWidth="1" outlineLevel="1"/>
    <col min="9" max="9" width="8.421875" style="80" customWidth="1" outlineLevel="1"/>
    <col min="10" max="10" width="9.421875" style="80" customWidth="1" outlineLevel="1"/>
    <col min="11" max="11" width="7.140625" style="80" customWidth="1" outlineLevel="1"/>
    <col min="12" max="16384" width="9.140625" style="80" customWidth="1"/>
  </cols>
  <sheetData>
    <row r="1" ht="18">
      <c r="A1" s="739" t="s">
        <v>33</v>
      </c>
    </row>
    <row r="3" spans="2:11" ht="18">
      <c r="B3" s="741" t="s">
        <v>34</v>
      </c>
      <c r="C3" s="741"/>
      <c r="D3" s="741"/>
      <c r="E3" s="741"/>
      <c r="F3" s="741"/>
      <c r="G3" s="741"/>
      <c r="H3" s="741"/>
      <c r="I3" s="741"/>
      <c r="J3" s="741"/>
      <c r="K3" s="741"/>
    </row>
    <row r="4" spans="2:11" ht="18">
      <c r="B4" s="741" t="s">
        <v>94</v>
      </c>
      <c r="C4" s="741"/>
      <c r="D4" s="741"/>
      <c r="E4" s="741"/>
      <c r="F4" s="741"/>
      <c r="G4" s="741"/>
      <c r="H4" s="741"/>
      <c r="I4" s="741"/>
      <c r="J4" s="741"/>
      <c r="K4" s="741"/>
    </row>
    <row r="5" spans="2:6" ht="12" customHeight="1">
      <c r="B5" s="31"/>
      <c r="C5" s="31"/>
      <c r="D5" s="31"/>
      <c r="E5" s="31"/>
      <c r="F5" s="31"/>
    </row>
    <row r="6" spans="2:11" ht="18">
      <c r="B6" s="31"/>
      <c r="C6" s="631" t="str">
        <f>1!C6</f>
        <v>Third quarter (Jul.-Sep.)</v>
      </c>
      <c r="D6" s="623"/>
      <c r="E6" s="629"/>
      <c r="F6" s="629"/>
      <c r="G6" s="68"/>
      <c r="H6" s="700" t="str">
        <f>1!H6</f>
        <v>Nine months ending Sep. 30,</v>
      </c>
      <c r="I6" s="701"/>
      <c r="J6" s="701"/>
      <c r="K6" s="701"/>
    </row>
    <row r="7" spans="2:11" ht="18">
      <c r="B7" s="31"/>
      <c r="C7" s="625" t="str">
        <f>1!C7</f>
        <v>2020</v>
      </c>
      <c r="D7" s="625" t="str">
        <f>1!D7</f>
        <v>2021</v>
      </c>
      <c r="E7" s="626" t="s">
        <v>36</v>
      </c>
      <c r="F7" s="626"/>
      <c r="G7" s="69"/>
      <c r="H7" s="702" t="str">
        <f>1!H7</f>
        <v>2020</v>
      </c>
      <c r="I7" s="702" t="str">
        <f>1!I7</f>
        <v>2021</v>
      </c>
      <c r="J7" s="703" t="s">
        <v>36</v>
      </c>
      <c r="K7" s="703"/>
    </row>
    <row r="8" spans="2:22" ht="18">
      <c r="B8" s="118" t="s">
        <v>95</v>
      </c>
      <c r="C8" s="119">
        <f>C9+C10</f>
        <v>41</v>
      </c>
      <c r="D8" s="119">
        <f>D9+D10</f>
        <v>53</v>
      </c>
      <c r="E8" s="120">
        <v>0.29268292682926833</v>
      </c>
      <c r="F8" s="121">
        <v>12</v>
      </c>
      <c r="G8" s="122"/>
      <c r="H8" s="119">
        <f>H9+H10</f>
        <v>152</v>
      </c>
      <c r="I8" s="119">
        <f>I9+I10</f>
        <v>115</v>
      </c>
      <c r="J8" s="120">
        <v>-0.24342105263157898</v>
      </c>
      <c r="K8" s="121">
        <v>-37</v>
      </c>
      <c r="L8" s="47"/>
      <c r="M8" s="47"/>
      <c r="N8" s="47"/>
      <c r="O8" s="47"/>
      <c r="P8" s="47"/>
      <c r="Q8" s="47"/>
      <c r="R8" s="47"/>
      <c r="S8" s="47"/>
      <c r="T8" s="47"/>
      <c r="U8" s="47"/>
      <c r="V8" s="47"/>
    </row>
    <row r="9" spans="2:22" ht="18">
      <c r="B9" s="123" t="s">
        <v>96</v>
      </c>
      <c r="C9" s="124">
        <v>36</v>
      </c>
      <c r="D9" s="124">
        <v>44</v>
      </c>
      <c r="E9" s="125">
        <v>0.22222222222222232</v>
      </c>
      <c r="F9" s="126">
        <v>8</v>
      </c>
      <c r="G9" s="122"/>
      <c r="H9" s="124">
        <v>139</v>
      </c>
      <c r="I9" s="124">
        <v>93</v>
      </c>
      <c r="J9" s="125">
        <v>-0.3309352517985612</v>
      </c>
      <c r="K9" s="126">
        <v>-46</v>
      </c>
      <c r="L9" s="47"/>
      <c r="M9" s="47"/>
      <c r="N9" s="47"/>
      <c r="O9" s="47"/>
      <c r="P9" s="47"/>
      <c r="Q9" s="47"/>
      <c r="R9" s="47"/>
      <c r="S9" s="47"/>
      <c r="T9" s="47"/>
      <c r="U9" s="47"/>
      <c r="V9" s="47"/>
    </row>
    <row r="10" spans="2:22" ht="18">
      <c r="B10" s="123" t="s">
        <v>97</v>
      </c>
      <c r="C10" s="124">
        <v>5</v>
      </c>
      <c r="D10" s="124">
        <v>9</v>
      </c>
      <c r="E10" s="125">
        <v>0.8</v>
      </c>
      <c r="F10" s="127">
        <v>4</v>
      </c>
      <c r="G10" s="128"/>
      <c r="H10" s="124">
        <v>13</v>
      </c>
      <c r="I10" s="124">
        <v>22</v>
      </c>
      <c r="J10" s="125">
        <v>0.6923076923076923</v>
      </c>
      <c r="K10" s="127">
        <v>9</v>
      </c>
      <c r="L10" s="47"/>
      <c r="M10" s="47"/>
      <c r="N10" s="47"/>
      <c r="O10" s="47"/>
      <c r="P10" s="47"/>
      <c r="Q10" s="47"/>
      <c r="R10" s="47"/>
      <c r="S10" s="47"/>
      <c r="T10" s="47"/>
      <c r="U10" s="47"/>
      <c r="V10" s="47"/>
    </row>
    <row r="11" spans="3:22" ht="6.75" customHeight="1">
      <c r="C11" s="117"/>
      <c r="D11" s="117"/>
      <c r="E11" s="117"/>
      <c r="F11" s="54"/>
      <c r="G11" s="129"/>
      <c r="H11" s="30"/>
      <c r="I11" s="30"/>
      <c r="J11" s="30"/>
      <c r="K11" s="29"/>
      <c r="L11" s="47"/>
      <c r="M11" s="47"/>
      <c r="N11" s="47"/>
      <c r="O11" s="47"/>
      <c r="P11" s="47"/>
      <c r="Q11" s="47"/>
      <c r="R11" s="47"/>
      <c r="S11" s="47"/>
      <c r="T11" s="47"/>
      <c r="U11" s="47"/>
      <c r="V11" s="47"/>
    </row>
    <row r="12" spans="2:22" s="83" customFormat="1" ht="18">
      <c r="B12" s="118" t="s">
        <v>98</v>
      </c>
      <c r="C12" s="119">
        <v>6789</v>
      </c>
      <c r="D12" s="119">
        <v>6343</v>
      </c>
      <c r="E12" s="120">
        <v>-0.06569450581823533</v>
      </c>
      <c r="F12" s="121">
        <v>-446</v>
      </c>
      <c r="G12" s="122"/>
      <c r="H12" s="119">
        <v>6841</v>
      </c>
      <c r="I12" s="119">
        <v>6343</v>
      </c>
      <c r="J12" s="120">
        <v>-0.07279637479900603</v>
      </c>
      <c r="K12" s="121">
        <v>-498</v>
      </c>
      <c r="L12" s="47"/>
      <c r="M12" s="47"/>
      <c r="N12" s="47"/>
      <c r="O12" s="47"/>
      <c r="P12" s="47"/>
      <c r="Q12" s="47"/>
      <c r="R12" s="47"/>
      <c r="S12" s="47"/>
      <c r="T12" s="47"/>
      <c r="U12" s="47"/>
      <c r="V12" s="47"/>
    </row>
    <row r="13" spans="2:22" ht="18">
      <c r="B13" s="123" t="s">
        <v>99</v>
      </c>
      <c r="C13" s="124">
        <v>4023</v>
      </c>
      <c r="D13" s="124">
        <v>3894</v>
      </c>
      <c r="E13" s="125">
        <v>-0.03206562266964952</v>
      </c>
      <c r="F13" s="126">
        <v>-129</v>
      </c>
      <c r="G13" s="122"/>
      <c r="H13" s="124">
        <v>4180</v>
      </c>
      <c r="I13" s="124">
        <v>3894</v>
      </c>
      <c r="J13" s="125">
        <v>-0.06842105263157894</v>
      </c>
      <c r="K13" s="126">
        <v>-286</v>
      </c>
      <c r="L13" s="47"/>
      <c r="M13" s="47"/>
      <c r="N13" s="47"/>
      <c r="O13" s="47"/>
      <c r="P13" s="47"/>
      <c r="Q13" s="47"/>
      <c r="R13" s="47"/>
      <c r="S13" s="47"/>
      <c r="T13" s="47"/>
      <c r="U13" s="47"/>
      <c r="V13" s="47"/>
    </row>
    <row r="14" spans="2:22" ht="18">
      <c r="B14" s="123" t="s">
        <v>100</v>
      </c>
      <c r="C14" s="124">
        <v>2766</v>
      </c>
      <c r="D14" s="124">
        <v>2449</v>
      </c>
      <c r="E14" s="125">
        <v>-0.1146059291395517</v>
      </c>
      <c r="F14" s="127">
        <v>-317</v>
      </c>
      <c r="G14" s="128"/>
      <c r="H14" s="124">
        <v>2661</v>
      </c>
      <c r="I14" s="124">
        <v>2449</v>
      </c>
      <c r="J14" s="125">
        <v>-0.07966929725667038</v>
      </c>
      <c r="K14" s="127">
        <v>-212</v>
      </c>
      <c r="L14" s="47"/>
      <c r="M14" s="47"/>
      <c r="N14" s="47"/>
      <c r="O14" s="47"/>
      <c r="P14" s="47"/>
      <c r="Q14" s="47"/>
      <c r="R14" s="47"/>
      <c r="S14" s="47"/>
      <c r="T14" s="47"/>
      <c r="U14" s="47"/>
      <c r="V14" s="47"/>
    </row>
    <row r="15" ht="12" customHeight="1"/>
    <row r="16" spans="2:11" ht="18">
      <c r="B16" s="630"/>
      <c r="C16" s="630"/>
      <c r="D16" s="630"/>
      <c r="E16" s="630"/>
      <c r="F16" s="630"/>
      <c r="G16" s="708"/>
      <c r="H16" s="708"/>
      <c r="I16" s="708"/>
      <c r="J16" s="708"/>
      <c r="K16" s="708"/>
    </row>
  </sheetData>
  <sheetProtection/>
  <mergeCells count="2">
    <mergeCell ref="B3:K3"/>
    <mergeCell ref="B4:K4"/>
  </mergeCells>
  <hyperlinks>
    <hyperlink ref="A1" location="Index!A1" display="Index"/>
  </hyperlinks>
  <printOptions/>
  <pageMargins left="0.7" right="0.7" top="0.75" bottom="0.75" header="0.3" footer="0.3"/>
  <pageSetup horizontalDpi="600" verticalDpi="600" orientation="portrait" scale="99" r:id="rId1"/>
</worksheet>
</file>

<file path=xl/worksheets/sheet8.xml><?xml version="1.0" encoding="utf-8"?>
<worksheet xmlns="http://schemas.openxmlformats.org/spreadsheetml/2006/main" xmlns:r="http://schemas.openxmlformats.org/officeDocument/2006/relationships">
  <sheetPr>
    <pageSetUpPr fitToPage="1"/>
  </sheetPr>
  <dimension ref="A1:U33"/>
  <sheetViews>
    <sheetView showGridLines="0" zoomScale="115" zoomScaleNormal="115" zoomScalePageLayoutView="0" workbookViewId="0" topLeftCell="A1">
      <selection activeCell="B3" sqref="B3:K21"/>
    </sheetView>
  </sheetViews>
  <sheetFormatPr defaultColWidth="9.140625" defaultRowHeight="12.75" outlineLevelCol="1"/>
  <cols>
    <col min="1" max="1" width="7.57421875" style="29" customWidth="1"/>
    <col min="2" max="2" width="24.00390625" style="80" customWidth="1"/>
    <col min="3" max="5" width="8.8515625" style="80" customWidth="1"/>
    <col min="6" max="6" width="8.28125" style="80" customWidth="1"/>
    <col min="7" max="7" width="1.7109375" style="29" customWidth="1" outlineLevel="1"/>
    <col min="8" max="9" width="9.140625" style="29" customWidth="1" outlineLevel="1"/>
    <col min="10" max="10" width="10.00390625" style="29" customWidth="1" outlineLevel="1"/>
    <col min="11" max="11" width="8.421875" style="29" customWidth="1" outlineLevel="1"/>
    <col min="12" max="15" width="9.140625" style="29" customWidth="1"/>
    <col min="16" max="16" width="15.421875" style="29" customWidth="1"/>
    <col min="17" max="28" width="9.140625" style="29" customWidth="1"/>
    <col min="29" max="29" width="19.28125" style="29" customWidth="1"/>
    <col min="30" max="16384" width="9.140625" style="29" customWidth="1"/>
  </cols>
  <sheetData>
    <row r="1" ht="18">
      <c r="A1" s="739" t="s">
        <v>33</v>
      </c>
    </row>
    <row r="2" ht="18">
      <c r="A2" s="30"/>
    </row>
    <row r="3" spans="2:11" s="80" customFormat="1" ht="18">
      <c r="B3" s="760" t="s">
        <v>101</v>
      </c>
      <c r="C3" s="760"/>
      <c r="D3" s="760"/>
      <c r="E3" s="760"/>
      <c r="F3" s="760"/>
      <c r="G3" s="760"/>
      <c r="H3" s="760"/>
      <c r="I3" s="760"/>
      <c r="J3" s="760"/>
      <c r="K3" s="760"/>
    </row>
    <row r="4" spans="2:11" s="80" customFormat="1" ht="18">
      <c r="B4" s="759" t="s">
        <v>7</v>
      </c>
      <c r="C4" s="759"/>
      <c r="D4" s="759"/>
      <c r="E4" s="759"/>
      <c r="F4" s="759"/>
      <c r="G4" s="759"/>
      <c r="H4" s="759"/>
      <c r="I4" s="759"/>
      <c r="J4" s="759"/>
      <c r="K4" s="759"/>
    </row>
    <row r="5" spans="2:6" s="80" customFormat="1" ht="12" customHeight="1">
      <c r="B5" s="130"/>
      <c r="C5" s="130"/>
      <c r="D5" s="130"/>
      <c r="E5" s="130"/>
      <c r="F5" s="130"/>
    </row>
    <row r="6" spans="2:11" s="80" customFormat="1" ht="18">
      <c r="B6" s="131"/>
      <c r="C6" s="622" t="str">
        <f>1!C6</f>
        <v>Third quarter (Jul.-Sep.)</v>
      </c>
      <c r="D6" s="623"/>
      <c r="E6" s="629"/>
      <c r="F6" s="629"/>
      <c r="G6" s="68"/>
      <c r="H6" s="709" t="str">
        <f>1!H6</f>
        <v>Nine months ending Sep. 30,</v>
      </c>
      <c r="I6" s="701"/>
      <c r="J6" s="701"/>
      <c r="K6" s="701"/>
    </row>
    <row r="7" spans="2:11" s="80" customFormat="1" ht="18">
      <c r="B7" s="131"/>
      <c r="C7" s="625" t="str">
        <f>1!C7</f>
        <v>2020</v>
      </c>
      <c r="D7" s="625" t="str">
        <f>1!D7</f>
        <v>2021</v>
      </c>
      <c r="E7" s="626" t="s">
        <v>36</v>
      </c>
      <c r="F7" s="626"/>
      <c r="G7" s="69"/>
      <c r="H7" s="702" t="str">
        <f>1!H7</f>
        <v>2020</v>
      </c>
      <c r="I7" s="702" t="str">
        <f>1!I7</f>
        <v>2021</v>
      </c>
      <c r="J7" s="703" t="s">
        <v>36</v>
      </c>
      <c r="K7" s="703"/>
    </row>
    <row r="8" spans="2:11" s="80" customFormat="1" ht="24" customHeight="1">
      <c r="B8" s="131"/>
      <c r="C8" s="132"/>
      <c r="D8" s="132"/>
      <c r="E8" s="133"/>
      <c r="F8" s="134"/>
      <c r="G8" s="135"/>
      <c r="H8" s="132"/>
      <c r="I8" s="133"/>
      <c r="J8" s="133"/>
      <c r="K8" s="133"/>
    </row>
    <row r="9" spans="2:21" s="80" customFormat="1" ht="18">
      <c r="B9" s="136" t="s">
        <v>64</v>
      </c>
      <c r="C9" s="137">
        <f>C10+C15</f>
        <v>48</v>
      </c>
      <c r="D9" s="137">
        <f>D10+D15</f>
        <v>49.33333333333333</v>
      </c>
      <c r="E9" s="138">
        <v>0.02777777777777768</v>
      </c>
      <c r="F9" s="139">
        <v>1.3333333333333286</v>
      </c>
      <c r="G9" s="140"/>
      <c r="H9" s="137">
        <f>H10+H15</f>
        <v>53.777777777777786</v>
      </c>
      <c r="I9" s="137">
        <f>I10+I15</f>
        <v>50.33333333333333</v>
      </c>
      <c r="J9" s="138">
        <v>-0.06404958677685968</v>
      </c>
      <c r="K9" s="139">
        <v>-3.444444444444457</v>
      </c>
      <c r="L9" s="47"/>
      <c r="M9" s="47"/>
      <c r="N9" s="47"/>
      <c r="O9" s="47"/>
      <c r="P9" s="47"/>
      <c r="Q9" s="47"/>
      <c r="R9" s="47"/>
      <c r="S9" s="47"/>
      <c r="T9" s="47"/>
      <c r="U9" s="47"/>
    </row>
    <row r="10" spans="2:21" s="83" customFormat="1" ht="18">
      <c r="B10" s="141" t="s">
        <v>97</v>
      </c>
      <c r="C10" s="142">
        <v>21</v>
      </c>
      <c r="D10" s="142">
        <v>14.333333333333332</v>
      </c>
      <c r="E10" s="143">
        <v>-0.31746031746031755</v>
      </c>
      <c r="F10" s="144">
        <v>-6.666666666666668</v>
      </c>
      <c r="G10" s="145"/>
      <c r="H10" s="142">
        <v>18.222222222222225</v>
      </c>
      <c r="I10" s="142">
        <v>19.22222222222222</v>
      </c>
      <c r="J10" s="143">
        <v>0.05487804878048763</v>
      </c>
      <c r="K10" s="144">
        <v>0.9999999999999964</v>
      </c>
      <c r="L10" s="47"/>
      <c r="M10" s="47"/>
      <c r="N10" s="47"/>
      <c r="O10" s="47"/>
      <c r="P10" s="47"/>
      <c r="Q10" s="47"/>
      <c r="R10" s="47"/>
      <c r="S10" s="47"/>
      <c r="T10" s="47"/>
      <c r="U10" s="47"/>
    </row>
    <row r="11" spans="2:21" s="80" customFormat="1" ht="16.5" customHeight="1" hidden="1">
      <c r="B11" s="146" t="s">
        <v>102</v>
      </c>
      <c r="C11" s="142">
        <v>0</v>
      </c>
      <c r="D11" s="142">
        <v>0</v>
      </c>
      <c r="E11" s="143">
        <v>0</v>
      </c>
      <c r="F11" s="142">
        <v>0</v>
      </c>
      <c r="G11" s="145"/>
      <c r="H11" s="142">
        <v>0</v>
      </c>
      <c r="I11" s="144">
        <v>0</v>
      </c>
      <c r="J11" s="142">
        <v>0</v>
      </c>
      <c r="K11" s="142">
        <v>0</v>
      </c>
      <c r="L11" s="47"/>
      <c r="M11" s="47"/>
      <c r="N11" s="47"/>
      <c r="O11" s="47"/>
      <c r="P11" s="47"/>
      <c r="Q11" s="47"/>
      <c r="R11" s="47"/>
      <c r="S11" s="47"/>
      <c r="T11" s="47"/>
      <c r="U11" s="47"/>
    </row>
    <row r="12" spans="2:21" s="80" customFormat="1" ht="16.5" customHeight="1" hidden="1">
      <c r="B12" s="146" t="s">
        <v>103</v>
      </c>
      <c r="C12" s="142">
        <v>5.33333333333333</v>
      </c>
      <c r="D12" s="142">
        <v>6.66666666666667</v>
      </c>
      <c r="E12" s="143">
        <v>0.25000000000000133</v>
      </c>
      <c r="F12" s="147">
        <v>1.3333333333333393</v>
      </c>
      <c r="G12" s="145"/>
      <c r="H12" s="142">
        <v>0</v>
      </c>
      <c r="I12" s="142">
        <v>0</v>
      </c>
      <c r="J12" s="143" t="e">
        <v>#DIV/0!</v>
      </c>
      <c r="K12" s="147">
        <v>0</v>
      </c>
      <c r="L12" s="47"/>
      <c r="M12" s="47"/>
      <c r="N12" s="47"/>
      <c r="O12" s="47"/>
      <c r="P12" s="47"/>
      <c r="Q12" s="47"/>
      <c r="R12" s="47"/>
      <c r="S12" s="47"/>
      <c r="T12" s="47"/>
      <c r="U12" s="47"/>
    </row>
    <row r="13" spans="2:21" s="80" customFormat="1" ht="16.5" customHeight="1" hidden="1">
      <c r="B13" s="146" t="s">
        <v>104</v>
      </c>
      <c r="C13" s="142">
        <v>7.33333333333333</v>
      </c>
      <c r="D13" s="142">
        <v>10.3333333333333</v>
      </c>
      <c r="E13" s="143">
        <v>0.4090909090909052</v>
      </c>
      <c r="F13" s="144">
        <v>2.99999999999997</v>
      </c>
      <c r="G13" s="145"/>
      <c r="H13" s="142">
        <v>0</v>
      </c>
      <c r="I13" s="142">
        <v>0</v>
      </c>
      <c r="J13" s="143" t="e">
        <v>#DIV/0!</v>
      </c>
      <c r="K13" s="144">
        <v>0</v>
      </c>
      <c r="L13" s="47"/>
      <c r="M13" s="47"/>
      <c r="N13" s="47"/>
      <c r="O13" s="47"/>
      <c r="P13" s="47"/>
      <c r="Q13" s="47"/>
      <c r="R13" s="47"/>
      <c r="S13" s="47"/>
      <c r="T13" s="47"/>
      <c r="U13" s="47"/>
    </row>
    <row r="14" spans="2:21" s="80" customFormat="1" ht="16.5" customHeight="1" hidden="1">
      <c r="B14" s="146" t="s">
        <v>105</v>
      </c>
      <c r="C14" s="142">
        <v>0</v>
      </c>
      <c r="D14" s="142">
        <v>0</v>
      </c>
      <c r="E14" s="143" t="e">
        <v>#DIV/0!</v>
      </c>
      <c r="F14" s="144">
        <v>0</v>
      </c>
      <c r="G14" s="145"/>
      <c r="H14" s="142">
        <v>0</v>
      </c>
      <c r="I14" s="142">
        <v>0</v>
      </c>
      <c r="J14" s="143" t="e">
        <v>#DIV/0!</v>
      </c>
      <c r="K14" s="144">
        <v>0</v>
      </c>
      <c r="L14" s="47"/>
      <c r="M14" s="47"/>
      <c r="N14" s="47"/>
      <c r="O14" s="47"/>
      <c r="P14" s="47"/>
      <c r="Q14" s="47"/>
      <c r="R14" s="47"/>
      <c r="S14" s="47"/>
      <c r="T14" s="47"/>
      <c r="U14" s="47"/>
    </row>
    <row r="15" spans="2:21" s="83" customFormat="1" ht="18">
      <c r="B15" s="141" t="s">
        <v>96</v>
      </c>
      <c r="C15" s="142">
        <v>27</v>
      </c>
      <c r="D15" s="142">
        <v>35</v>
      </c>
      <c r="E15" s="143">
        <v>0.2962962962962963</v>
      </c>
      <c r="F15" s="144">
        <v>8</v>
      </c>
      <c r="G15" s="145"/>
      <c r="H15" s="142">
        <v>35.55555555555556</v>
      </c>
      <c r="I15" s="142">
        <v>31.111111111111107</v>
      </c>
      <c r="J15" s="143">
        <v>-0.1250000000000001</v>
      </c>
      <c r="K15" s="144">
        <v>-4.44444444444445</v>
      </c>
      <c r="L15" s="47"/>
      <c r="M15" s="47"/>
      <c r="N15" s="47"/>
      <c r="O15" s="47"/>
      <c r="P15" s="47"/>
      <c r="Q15" s="47"/>
      <c r="R15" s="47"/>
      <c r="S15" s="47"/>
      <c r="T15" s="47"/>
      <c r="U15" s="47"/>
    </row>
    <row r="16" spans="2:21" s="80" customFormat="1" ht="18" hidden="1">
      <c r="B16" s="146" t="s">
        <v>102</v>
      </c>
      <c r="C16" s="142">
        <v>7.33333333333333</v>
      </c>
      <c r="D16" s="142">
        <v>8</v>
      </c>
      <c r="E16" s="143">
        <v>0.09090909090909127</v>
      </c>
      <c r="F16" s="144">
        <v>0.6666666666666696</v>
      </c>
      <c r="G16" s="145"/>
      <c r="H16" s="142">
        <v>9.11111111111111</v>
      </c>
      <c r="I16" s="142">
        <v>7.44444444444444</v>
      </c>
      <c r="J16" s="143">
        <v>-0.18292682926829307</v>
      </c>
      <c r="K16" s="142">
        <v>-1.6666666666666705</v>
      </c>
      <c r="L16" s="47" t="s">
        <v>463</v>
      </c>
      <c r="M16" s="47"/>
      <c r="N16" s="47"/>
      <c r="O16" s="47"/>
      <c r="P16" s="47"/>
      <c r="Q16" s="47"/>
      <c r="R16" s="47"/>
      <c r="S16" s="47"/>
      <c r="T16" s="47"/>
      <c r="U16" s="47"/>
    </row>
    <row r="17" spans="2:21" s="80" customFormat="1" ht="18" hidden="1">
      <c r="B17" s="146" t="s">
        <v>103</v>
      </c>
      <c r="C17" s="142">
        <v>12.3333333333333</v>
      </c>
      <c r="D17" s="142">
        <v>10.6666666666667</v>
      </c>
      <c r="E17" s="143">
        <v>-0.1351351351351301</v>
      </c>
      <c r="F17" s="144">
        <v>-1.6666666666666003</v>
      </c>
      <c r="G17" s="145"/>
      <c r="H17" s="142">
        <v>11.7777777777778</v>
      </c>
      <c r="I17" s="142">
        <v>10.1111111111111</v>
      </c>
      <c r="J17" s="143">
        <v>-0.14150943396226667</v>
      </c>
      <c r="K17" s="144">
        <v>-1.6666666666666998</v>
      </c>
      <c r="L17" s="47" t="s">
        <v>463</v>
      </c>
      <c r="M17" s="47"/>
      <c r="N17" s="47"/>
      <c r="O17" s="47"/>
      <c r="P17" s="47"/>
      <c r="Q17" s="47"/>
      <c r="R17" s="47"/>
      <c r="S17" s="47"/>
      <c r="T17" s="47"/>
      <c r="U17" s="47"/>
    </row>
    <row r="18" spans="2:21" s="80" customFormat="1" ht="18" hidden="1">
      <c r="B18" s="146" t="s">
        <v>104</v>
      </c>
      <c r="C18" s="142">
        <v>4.66666666666667</v>
      </c>
      <c r="D18" s="142">
        <v>11.3333333333333</v>
      </c>
      <c r="E18" s="143">
        <v>1.42857142857142</v>
      </c>
      <c r="F18" s="144">
        <v>6.6666666666666305</v>
      </c>
      <c r="G18" s="145"/>
      <c r="H18" s="142">
        <v>7.11111111111111</v>
      </c>
      <c r="I18" s="142">
        <v>8.77777777777778</v>
      </c>
      <c r="J18" s="143">
        <v>0.23437500000000067</v>
      </c>
      <c r="K18" s="142">
        <v>1.6666666666666705</v>
      </c>
      <c r="L18" s="47" t="s">
        <v>463</v>
      </c>
      <c r="M18" s="47"/>
      <c r="N18" s="47"/>
      <c r="O18" s="47"/>
      <c r="P18" s="47"/>
      <c r="Q18" s="47"/>
      <c r="R18" s="47"/>
      <c r="S18" s="47"/>
      <c r="T18" s="47"/>
      <c r="U18" s="47"/>
    </row>
    <row r="19" spans="2:21" s="80" customFormat="1" ht="18" hidden="1">
      <c r="B19" s="146" t="s">
        <v>105</v>
      </c>
      <c r="C19" s="142">
        <v>3.66666666666667</v>
      </c>
      <c r="D19" s="142">
        <v>4</v>
      </c>
      <c r="E19" s="143">
        <v>0.09090909090908994</v>
      </c>
      <c r="F19" s="144">
        <v>0.33333333333332993</v>
      </c>
      <c r="G19" s="145"/>
      <c r="H19" s="142">
        <v>8.11111111111111</v>
      </c>
      <c r="I19" s="142">
        <v>4.44444444444444</v>
      </c>
      <c r="J19" s="143">
        <v>-0.4520547945205484</v>
      </c>
      <c r="K19" s="142">
        <v>-3.6666666666666705</v>
      </c>
      <c r="L19" s="47" t="s">
        <v>463</v>
      </c>
      <c r="M19" s="47"/>
      <c r="N19" s="47"/>
      <c r="O19" s="47"/>
      <c r="P19" s="47"/>
      <c r="Q19" s="47"/>
      <c r="R19" s="47"/>
      <c r="S19" s="47"/>
      <c r="T19" s="47"/>
      <c r="U19" s="47"/>
    </row>
    <row r="20" spans="1:6" s="150" customFormat="1" ht="12" customHeight="1">
      <c r="A20" s="148"/>
      <c r="B20" s="149"/>
      <c r="C20" s="149"/>
      <c r="D20" s="149"/>
      <c r="E20" s="149"/>
      <c r="F20" s="149"/>
    </row>
    <row r="21" spans="1:11" ht="18">
      <c r="A21" s="30"/>
      <c r="B21" s="630"/>
      <c r="C21" s="630"/>
      <c r="D21" s="630"/>
      <c r="E21" s="630"/>
      <c r="F21" s="630"/>
      <c r="G21" s="710"/>
      <c r="H21" s="710"/>
      <c r="I21" s="710"/>
      <c r="J21" s="710"/>
      <c r="K21" s="704"/>
    </row>
    <row r="22" spans="2:6" s="55" customFormat="1" ht="18">
      <c r="B22" s="80"/>
      <c r="C22" s="80"/>
      <c r="D22" s="80"/>
      <c r="E22" s="80"/>
      <c r="F22" s="80"/>
    </row>
    <row r="23" spans="1:11" ht="18">
      <c r="A23" s="30"/>
      <c r="G23" s="80"/>
      <c r="H23" s="80"/>
      <c r="I23" s="80"/>
      <c r="J23" s="80"/>
      <c r="K23" s="80"/>
    </row>
    <row r="24" spans="1:11" ht="18">
      <c r="A24" s="30"/>
      <c r="G24" s="80"/>
      <c r="H24" s="80"/>
      <c r="I24" s="80"/>
      <c r="J24" s="80"/>
      <c r="K24" s="80"/>
    </row>
    <row r="25" spans="1:11" ht="18">
      <c r="A25" s="30"/>
      <c r="G25" s="80"/>
      <c r="H25" s="80"/>
      <c r="I25" s="80"/>
      <c r="J25" s="80"/>
      <c r="K25" s="80"/>
    </row>
    <row r="26" spans="1:11" ht="18">
      <c r="A26" s="30"/>
      <c r="G26" s="80"/>
      <c r="H26" s="80"/>
      <c r="I26" s="80"/>
      <c r="J26" s="80"/>
      <c r="K26" s="80"/>
    </row>
    <row r="27" spans="1:11" ht="18">
      <c r="A27" s="30"/>
      <c r="G27" s="80"/>
      <c r="H27" s="80"/>
      <c r="I27" s="80"/>
      <c r="J27" s="80"/>
      <c r="K27" s="80"/>
    </row>
    <row r="28" spans="7:11" ht="18">
      <c r="G28" s="80"/>
      <c r="H28" s="80"/>
      <c r="I28" s="80"/>
      <c r="J28" s="80"/>
      <c r="K28" s="80"/>
    </row>
    <row r="29" spans="7:11" ht="18">
      <c r="G29" s="80"/>
      <c r="H29" s="80"/>
      <c r="I29" s="80"/>
      <c r="J29" s="80"/>
      <c r="K29" s="80"/>
    </row>
    <row r="30" spans="7:11" ht="18">
      <c r="G30" s="80"/>
      <c r="H30" s="80"/>
      <c r="I30" s="80"/>
      <c r="J30" s="80"/>
      <c r="K30" s="80"/>
    </row>
    <row r="31" spans="7:11" ht="18">
      <c r="G31" s="80"/>
      <c r="H31" s="80"/>
      <c r="I31" s="80"/>
      <c r="J31" s="80"/>
      <c r="K31" s="80"/>
    </row>
    <row r="32" spans="7:11" ht="18">
      <c r="G32" s="80"/>
      <c r="H32" s="80"/>
      <c r="I32" s="80"/>
      <c r="J32" s="80"/>
      <c r="K32" s="80"/>
    </row>
    <row r="33" spans="7:11" ht="18">
      <c r="G33" s="80"/>
      <c r="H33" s="80"/>
      <c r="I33" s="80"/>
      <c r="J33" s="80"/>
      <c r="K33" s="80"/>
    </row>
  </sheetData>
  <sheetProtection/>
  <mergeCells count="2">
    <mergeCell ref="B4:K4"/>
    <mergeCell ref="B3:K3"/>
  </mergeCells>
  <hyperlinks>
    <hyperlink ref="A1" location="Index!A1" display="Index"/>
  </hyperlinks>
  <printOptions horizontalCentered="1" verticalCentered="1"/>
  <pageMargins left="0.75" right="0.75" top="1" bottom="1" header="0.5" footer="0.5"/>
  <pageSetup fitToHeight="1" fitToWidth="1" horizontalDpi="600" verticalDpi="600" orientation="landscape" r:id="rId1"/>
</worksheet>
</file>

<file path=xl/worksheets/sheet9.xml><?xml version="1.0" encoding="utf-8"?>
<worksheet xmlns="http://schemas.openxmlformats.org/spreadsheetml/2006/main" xmlns:r="http://schemas.openxmlformats.org/officeDocument/2006/relationships">
  <sheetPr>
    <pageSetUpPr fitToPage="1"/>
  </sheetPr>
  <dimension ref="A1:IO31"/>
  <sheetViews>
    <sheetView showGridLines="0" zoomScalePageLayoutView="0" workbookViewId="0" topLeftCell="A1">
      <selection activeCell="B3" sqref="B3:K15"/>
    </sheetView>
  </sheetViews>
  <sheetFormatPr defaultColWidth="9.140625" defaultRowHeight="12.75" outlineLevelCol="1"/>
  <cols>
    <col min="1" max="1" width="10.28125" style="29" customWidth="1"/>
    <col min="2" max="2" width="40.57421875" style="29" customWidth="1"/>
    <col min="3" max="3" width="12.7109375" style="29" customWidth="1"/>
    <col min="4" max="4" width="12.8515625" style="29" customWidth="1"/>
    <col min="5" max="5" width="8.28125" style="29" bestFit="1" customWidth="1"/>
    <col min="6" max="6" width="9.00390625" style="29" bestFit="1" customWidth="1"/>
    <col min="7" max="7" width="1.1484375" style="29" customWidth="1" outlineLevel="1"/>
    <col min="8" max="8" width="9.140625" style="30" customWidth="1" outlineLevel="1"/>
    <col min="9" max="9" width="9.8515625" style="30" customWidth="1" outlineLevel="1"/>
    <col min="10" max="10" width="8.28125" style="30" customWidth="1" outlineLevel="1"/>
    <col min="11" max="11" width="8.00390625" style="30" customWidth="1" outlineLevel="1"/>
    <col min="12" max="49" width="9.140625" style="30" customWidth="1"/>
    <col min="50" max="16384" width="9.140625" style="29" customWidth="1"/>
  </cols>
  <sheetData>
    <row r="1" spans="1:7" ht="18">
      <c r="A1" s="739" t="s">
        <v>33</v>
      </c>
      <c r="B1" s="28"/>
      <c r="C1" s="28"/>
      <c r="D1" s="28"/>
      <c r="E1" s="28"/>
      <c r="F1" s="28"/>
      <c r="G1" s="62"/>
    </row>
    <row r="2" spans="1:249" s="152" customFormat="1" ht="18">
      <c r="A2" s="29"/>
      <c r="B2" s="29"/>
      <c r="C2" s="29"/>
      <c r="D2" s="29"/>
      <c r="E2" s="29"/>
      <c r="F2" s="29"/>
      <c r="G2" s="29"/>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151"/>
      <c r="AY2" s="151"/>
      <c r="AZ2" s="151"/>
      <c r="BA2" s="151"/>
      <c r="BB2" s="151"/>
      <c r="BC2" s="151"/>
      <c r="BD2" s="151"/>
      <c r="BE2" s="151"/>
      <c r="BF2" s="151"/>
      <c r="BG2" s="151"/>
      <c r="BH2" s="151"/>
      <c r="BI2" s="151"/>
      <c r="BJ2" s="151"/>
      <c r="BK2" s="151"/>
      <c r="BL2" s="151"/>
      <c r="BM2" s="151"/>
      <c r="BN2" s="151"/>
      <c r="BO2" s="151"/>
      <c r="BP2" s="151"/>
      <c r="BQ2" s="151"/>
      <c r="BR2" s="151"/>
      <c r="BS2" s="151"/>
      <c r="BT2" s="151"/>
      <c r="BU2" s="151"/>
      <c r="BV2" s="151"/>
      <c r="BW2" s="151"/>
      <c r="BX2" s="151"/>
      <c r="BY2" s="151"/>
      <c r="BZ2" s="151"/>
      <c r="CA2" s="151"/>
      <c r="CB2" s="151"/>
      <c r="CC2" s="151"/>
      <c r="CD2" s="151"/>
      <c r="CE2" s="151"/>
      <c r="CF2" s="151"/>
      <c r="CG2" s="151"/>
      <c r="CH2" s="151"/>
      <c r="CI2" s="151"/>
      <c r="CJ2" s="151"/>
      <c r="CK2" s="151"/>
      <c r="CL2" s="151"/>
      <c r="CM2" s="151"/>
      <c r="CN2" s="151"/>
      <c r="CO2" s="151"/>
      <c r="CP2" s="151"/>
      <c r="CQ2" s="151"/>
      <c r="CR2" s="151"/>
      <c r="CS2" s="151"/>
      <c r="CT2" s="151"/>
      <c r="CU2" s="151"/>
      <c r="CV2" s="151"/>
      <c r="CW2" s="151"/>
      <c r="CX2" s="151"/>
      <c r="CY2" s="151"/>
      <c r="CZ2" s="151"/>
      <c r="DA2" s="151"/>
      <c r="DB2" s="151"/>
      <c r="DC2" s="151"/>
      <c r="DD2" s="151"/>
      <c r="DE2" s="151"/>
      <c r="DF2" s="151"/>
      <c r="DG2" s="151"/>
      <c r="DH2" s="151"/>
      <c r="DI2" s="151"/>
      <c r="DJ2" s="151"/>
      <c r="DK2" s="151"/>
      <c r="DL2" s="151"/>
      <c r="DM2" s="151"/>
      <c r="DN2" s="151"/>
      <c r="DO2" s="151"/>
      <c r="DP2" s="151"/>
      <c r="DQ2" s="151"/>
      <c r="DR2" s="151"/>
      <c r="DS2" s="151"/>
      <c r="DT2" s="151"/>
      <c r="DU2" s="151"/>
      <c r="DV2" s="151"/>
      <c r="DW2" s="151"/>
      <c r="DX2" s="151"/>
      <c r="DY2" s="151"/>
      <c r="DZ2" s="151"/>
      <c r="EA2" s="151"/>
      <c r="EB2" s="151"/>
      <c r="EC2" s="151"/>
      <c r="ED2" s="151"/>
      <c r="EE2" s="151"/>
      <c r="EF2" s="151"/>
      <c r="EG2" s="151"/>
      <c r="EH2" s="151"/>
      <c r="EI2" s="151"/>
      <c r="EJ2" s="151"/>
      <c r="EK2" s="151"/>
      <c r="EL2" s="151"/>
      <c r="EM2" s="151"/>
      <c r="EN2" s="151"/>
      <c r="EO2" s="151"/>
      <c r="EP2" s="151"/>
      <c r="EQ2" s="151"/>
      <c r="ER2" s="151"/>
      <c r="ES2" s="151"/>
      <c r="ET2" s="151"/>
      <c r="EU2" s="151"/>
      <c r="EV2" s="151"/>
      <c r="EW2" s="151"/>
      <c r="EX2" s="151"/>
      <c r="EY2" s="151"/>
      <c r="EZ2" s="151"/>
      <c r="FA2" s="151"/>
      <c r="FB2" s="151"/>
      <c r="FC2" s="151"/>
      <c r="FD2" s="151"/>
      <c r="FE2" s="151"/>
      <c r="FF2" s="151"/>
      <c r="FG2" s="151"/>
      <c r="FH2" s="151"/>
      <c r="FI2" s="151"/>
      <c r="FJ2" s="151"/>
      <c r="FK2" s="151"/>
      <c r="FL2" s="151"/>
      <c r="FM2" s="151"/>
      <c r="FN2" s="151"/>
      <c r="FO2" s="151"/>
      <c r="FP2" s="151"/>
      <c r="FQ2" s="151"/>
      <c r="FR2" s="151"/>
      <c r="FS2" s="151"/>
      <c r="FT2" s="151"/>
      <c r="FU2" s="151"/>
      <c r="FV2" s="151"/>
      <c r="FW2" s="151"/>
      <c r="FX2" s="151"/>
      <c r="FY2" s="151"/>
      <c r="FZ2" s="151"/>
      <c r="GA2" s="151"/>
      <c r="GB2" s="151"/>
      <c r="GC2" s="151"/>
      <c r="GD2" s="151"/>
      <c r="GE2" s="151"/>
      <c r="GF2" s="151"/>
      <c r="GG2" s="151"/>
      <c r="GH2" s="151"/>
      <c r="GI2" s="151"/>
      <c r="GJ2" s="151"/>
      <c r="GK2" s="151"/>
      <c r="GL2" s="151"/>
      <c r="GM2" s="151"/>
      <c r="GN2" s="151"/>
      <c r="GO2" s="151"/>
      <c r="GP2" s="151"/>
      <c r="GQ2" s="151"/>
      <c r="GR2" s="151"/>
      <c r="GS2" s="151"/>
      <c r="GT2" s="151"/>
      <c r="GU2" s="151"/>
      <c r="GV2" s="151"/>
      <c r="GW2" s="151"/>
      <c r="GX2" s="151"/>
      <c r="GY2" s="151"/>
      <c r="GZ2" s="151"/>
      <c r="HA2" s="151"/>
      <c r="HB2" s="151"/>
      <c r="HC2" s="151"/>
      <c r="HD2" s="151"/>
      <c r="HE2" s="151"/>
      <c r="HF2" s="151"/>
      <c r="HG2" s="151"/>
      <c r="HH2" s="151"/>
      <c r="HI2" s="151"/>
      <c r="HJ2" s="151"/>
      <c r="HK2" s="151"/>
      <c r="HL2" s="151"/>
      <c r="HM2" s="151"/>
      <c r="HN2" s="151"/>
      <c r="HO2" s="151"/>
      <c r="HP2" s="151"/>
      <c r="HQ2" s="151"/>
      <c r="HR2" s="151"/>
      <c r="HS2" s="151"/>
      <c r="HT2" s="151"/>
      <c r="HU2" s="151"/>
      <c r="HV2" s="151"/>
      <c r="HW2" s="151"/>
      <c r="HX2" s="151"/>
      <c r="HY2" s="151"/>
      <c r="HZ2" s="151"/>
      <c r="IA2" s="151"/>
      <c r="IB2" s="151"/>
      <c r="IC2" s="151"/>
      <c r="ID2" s="151"/>
      <c r="IE2" s="151"/>
      <c r="IF2" s="151"/>
      <c r="IG2" s="151"/>
      <c r="IH2" s="151"/>
      <c r="II2" s="151"/>
      <c r="IJ2" s="151"/>
      <c r="IK2" s="151"/>
      <c r="IL2" s="151"/>
      <c r="IM2" s="151"/>
      <c r="IN2" s="151"/>
      <c r="IO2" s="151"/>
    </row>
    <row r="3" spans="1:11" ht="18">
      <c r="A3" s="153"/>
      <c r="B3" s="741" t="s">
        <v>34</v>
      </c>
      <c r="C3" s="741"/>
      <c r="D3" s="741"/>
      <c r="E3" s="741"/>
      <c r="F3" s="741"/>
      <c r="G3" s="741"/>
      <c r="H3" s="741"/>
      <c r="I3" s="741"/>
      <c r="J3" s="741"/>
      <c r="K3" s="741"/>
    </row>
    <row r="4" spans="1:11" ht="18">
      <c r="A4" s="153"/>
      <c r="B4" s="741" t="s">
        <v>106</v>
      </c>
      <c r="C4" s="741"/>
      <c r="D4" s="741"/>
      <c r="E4" s="741"/>
      <c r="F4" s="741"/>
      <c r="G4" s="741"/>
      <c r="H4" s="741"/>
      <c r="I4" s="741"/>
      <c r="J4" s="741"/>
      <c r="K4" s="741"/>
    </row>
    <row r="5" spans="1:7" ht="12" customHeight="1">
      <c r="A5" s="153"/>
      <c r="B5" s="31"/>
      <c r="C5" s="31"/>
      <c r="D5" s="31"/>
      <c r="E5" s="31"/>
      <c r="F5" s="31"/>
      <c r="G5" s="153"/>
    </row>
    <row r="6" spans="1:11" ht="18">
      <c r="A6" s="70"/>
      <c r="B6" s="31"/>
      <c r="C6" s="631" t="str">
        <f>1!C6</f>
        <v>Third quarter (Jul.-Sep.)</v>
      </c>
      <c r="D6" s="623"/>
      <c r="E6" s="632"/>
      <c r="F6" s="632"/>
      <c r="G6" s="68"/>
      <c r="H6" s="700" t="str">
        <f>1!H6</f>
        <v>Nine months ending Sep. 30,</v>
      </c>
      <c r="I6" s="701"/>
      <c r="J6" s="701"/>
      <c r="K6" s="701"/>
    </row>
    <row r="7" spans="1:11" ht="18">
      <c r="A7" s="33"/>
      <c r="B7" s="31"/>
      <c r="C7" s="625" t="str">
        <f>1!C7</f>
        <v>2020</v>
      </c>
      <c r="D7" s="625" t="str">
        <f>1!D7</f>
        <v>2021</v>
      </c>
      <c r="E7" s="626" t="s">
        <v>36</v>
      </c>
      <c r="F7" s="626"/>
      <c r="G7" s="69"/>
      <c r="H7" s="702" t="str">
        <f>1!H7</f>
        <v>2020</v>
      </c>
      <c r="I7" s="702" t="str">
        <f>1!I7</f>
        <v>2021</v>
      </c>
      <c r="J7" s="703" t="s">
        <v>36</v>
      </c>
      <c r="K7" s="703"/>
    </row>
    <row r="8" spans="1:49" ht="18">
      <c r="A8" s="33"/>
      <c r="B8" s="102" t="s">
        <v>107</v>
      </c>
      <c r="C8" s="154">
        <f>SUM(C9:C10)</f>
        <v>604.8182576266299</v>
      </c>
      <c r="D8" s="155">
        <f>SUM(D9:D10)</f>
        <v>694.710241669674</v>
      </c>
      <c r="E8" s="156">
        <v>0.1486264392807679</v>
      </c>
      <c r="F8" s="157">
        <v>89.89198404304409</v>
      </c>
      <c r="G8" s="158"/>
      <c r="H8" s="154">
        <f>SUM(H9:H10)</f>
        <v>592.729351931132</v>
      </c>
      <c r="I8" s="155">
        <f>SUM(I9:I10)</f>
        <v>702.1571478843221</v>
      </c>
      <c r="J8" s="156">
        <v>0.1846167995505379</v>
      </c>
      <c r="K8" s="157">
        <v>109.42779595319007</v>
      </c>
      <c r="L8" s="47"/>
      <c r="M8" s="47"/>
      <c r="N8" s="47"/>
      <c r="O8" s="47"/>
      <c r="P8" s="47"/>
      <c r="Q8" s="47"/>
      <c r="R8" s="47"/>
      <c r="S8" s="47"/>
      <c r="T8" s="47"/>
      <c r="U8" s="47"/>
      <c r="AW8" s="29"/>
    </row>
    <row r="9" spans="1:21" ht="18">
      <c r="A9" s="34"/>
      <c r="B9" s="159" t="s">
        <v>108</v>
      </c>
      <c r="C9" s="160">
        <v>312.81461716663</v>
      </c>
      <c r="D9" s="160">
        <v>358.525917040217</v>
      </c>
      <c r="E9" s="161">
        <v>0.1461290405404474</v>
      </c>
      <c r="F9" s="162">
        <v>45.711299873586995</v>
      </c>
      <c r="G9" s="163"/>
      <c r="H9" s="160">
        <v>297.292184922336</v>
      </c>
      <c r="I9" s="160">
        <v>368.13338122989</v>
      </c>
      <c r="J9" s="161">
        <v>0.23828812158671586</v>
      </c>
      <c r="K9" s="162">
        <v>70.84119630755401</v>
      </c>
      <c r="L9" s="47"/>
      <c r="M9" s="47"/>
      <c r="N9" s="47"/>
      <c r="O9" s="47"/>
      <c r="P9" s="47"/>
      <c r="Q9" s="47"/>
      <c r="R9" s="47"/>
      <c r="S9" s="47"/>
      <c r="T9" s="47"/>
      <c r="U9" s="47"/>
    </row>
    <row r="10" spans="1:21" ht="18">
      <c r="A10" s="115"/>
      <c r="B10" s="159" t="s">
        <v>109</v>
      </c>
      <c r="C10" s="160">
        <v>292.00364046</v>
      </c>
      <c r="D10" s="160">
        <v>336.184324629457</v>
      </c>
      <c r="E10" s="161">
        <v>0.15130182657948432</v>
      </c>
      <c r="F10" s="162">
        <v>44.18068416945704</v>
      </c>
      <c r="G10" s="163"/>
      <c r="H10" s="160">
        <v>295.437167008796</v>
      </c>
      <c r="I10" s="160">
        <v>334.023766654432</v>
      </c>
      <c r="J10" s="161">
        <v>0.13060848110721013</v>
      </c>
      <c r="K10" s="162">
        <v>38.586599645636</v>
      </c>
      <c r="L10" s="47"/>
      <c r="M10" s="47"/>
      <c r="N10" s="47"/>
      <c r="O10" s="47"/>
      <c r="P10" s="47"/>
      <c r="Q10" s="47"/>
      <c r="R10" s="47"/>
      <c r="S10" s="47"/>
      <c r="T10" s="47"/>
      <c r="U10" s="47"/>
    </row>
    <row r="11" spans="1:49" s="40" customFormat="1" ht="18">
      <c r="A11" s="115"/>
      <c r="B11" s="159" t="s">
        <v>110</v>
      </c>
      <c r="C11" s="43">
        <v>0.5172043224920941</v>
      </c>
      <c r="D11" s="43">
        <v>0.5160797920274386</v>
      </c>
      <c r="E11" s="161">
        <v>-0.0021742480017126198</v>
      </c>
      <c r="F11" s="164">
        <v>-0.11245304646555487</v>
      </c>
      <c r="G11" s="163"/>
      <c r="H11" s="43">
        <v>0.5015648102354778</v>
      </c>
      <c r="I11" s="43">
        <v>0.5242891599681311</v>
      </c>
      <c r="J11" s="161">
        <v>0.045306906044673356</v>
      </c>
      <c r="K11" s="164">
        <v>2.272434973265325</v>
      </c>
      <c r="L11" s="47"/>
      <c r="M11" s="47"/>
      <c r="N11" s="47"/>
      <c r="O11" s="47"/>
      <c r="P11" s="47"/>
      <c r="Q11" s="47"/>
      <c r="R11" s="47"/>
      <c r="S11" s="47"/>
      <c r="T11" s="47"/>
      <c r="U11" s="47"/>
      <c r="V11" s="30"/>
      <c r="W11" s="30"/>
      <c r="X11" s="30"/>
      <c r="Y11" s="30"/>
      <c r="Z11" s="30"/>
      <c r="AA11" s="30"/>
      <c r="AB11" s="30"/>
      <c r="AC11" s="30"/>
      <c r="AD11" s="30"/>
      <c r="AE11" s="30"/>
      <c r="AF11" s="30"/>
      <c r="AG11" s="30"/>
      <c r="AH11" s="30"/>
      <c r="AI11" s="30"/>
      <c r="AJ11" s="30"/>
      <c r="AK11" s="30"/>
      <c r="AL11" s="30"/>
      <c r="AM11" s="30"/>
      <c r="AN11" s="30"/>
      <c r="AO11" s="30"/>
      <c r="AP11" s="30"/>
      <c r="AQ11" s="30"/>
      <c r="AR11" s="30"/>
      <c r="AS11" s="30"/>
      <c r="AT11" s="30"/>
      <c r="AU11" s="30"/>
      <c r="AV11" s="30"/>
      <c r="AW11" s="30"/>
    </row>
    <row r="12" spans="1:49" s="40" customFormat="1" ht="18">
      <c r="A12" s="115"/>
      <c r="B12" s="159" t="s">
        <v>111</v>
      </c>
      <c r="C12" s="43">
        <v>0.4827956775079059</v>
      </c>
      <c r="D12" s="43">
        <v>0.48392020797256136</v>
      </c>
      <c r="E12" s="161">
        <v>0.0023292057428103696</v>
      </c>
      <c r="F12" s="164">
        <v>0.11245304646554377</v>
      </c>
      <c r="G12" s="163"/>
      <c r="H12" s="43">
        <v>0.4984351897645221</v>
      </c>
      <c r="I12" s="43">
        <v>0.4757108400318688</v>
      </c>
      <c r="J12" s="161">
        <v>-0.04559138319144174</v>
      </c>
      <c r="K12" s="164">
        <v>-2.27243497326533</v>
      </c>
      <c r="L12" s="47"/>
      <c r="M12" s="47"/>
      <c r="N12" s="47"/>
      <c r="O12" s="47"/>
      <c r="P12" s="47"/>
      <c r="Q12" s="47"/>
      <c r="R12" s="47"/>
      <c r="S12" s="47"/>
      <c r="T12" s="47"/>
      <c r="U12" s="47"/>
      <c r="V12" s="30"/>
      <c r="W12" s="30"/>
      <c r="X12" s="30"/>
      <c r="Y12" s="30"/>
      <c r="Z12" s="30"/>
      <c r="AA12" s="30"/>
      <c r="AB12" s="30"/>
      <c r="AC12" s="30"/>
      <c r="AD12" s="30"/>
      <c r="AE12" s="30"/>
      <c r="AF12" s="30"/>
      <c r="AG12" s="30"/>
      <c r="AH12" s="30"/>
      <c r="AI12" s="30"/>
      <c r="AJ12" s="30"/>
      <c r="AK12" s="30"/>
      <c r="AL12" s="30"/>
      <c r="AM12" s="30"/>
      <c r="AN12" s="30"/>
      <c r="AO12" s="30"/>
      <c r="AP12" s="30"/>
      <c r="AQ12" s="30"/>
      <c r="AR12" s="30"/>
      <c r="AS12" s="30"/>
      <c r="AT12" s="30"/>
      <c r="AU12" s="30"/>
      <c r="AV12" s="30"/>
      <c r="AW12" s="30"/>
    </row>
    <row r="13" spans="1:49" s="40" customFormat="1" ht="18.75">
      <c r="A13" s="115"/>
      <c r="B13" s="102" t="s">
        <v>112</v>
      </c>
      <c r="C13" s="165">
        <v>0.368791620504043</v>
      </c>
      <c r="D13" s="165">
        <v>0.423603805896143</v>
      </c>
      <c r="E13" s="156">
        <v>0.14862643928076746</v>
      </c>
      <c r="F13" s="166">
        <v>5.481218539209998</v>
      </c>
      <c r="G13" s="167"/>
      <c r="H13" s="165">
        <v>0.361420336543373</v>
      </c>
      <c r="I13" s="165">
        <v>0.428144602368489</v>
      </c>
      <c r="J13" s="156">
        <v>0.18461679955053834</v>
      </c>
      <c r="K13" s="166">
        <v>6.672426582511598</v>
      </c>
      <c r="L13" s="47"/>
      <c r="M13" s="47"/>
      <c r="N13" s="47"/>
      <c r="O13" s="47"/>
      <c r="P13" s="47"/>
      <c r="Q13" s="47"/>
      <c r="R13" s="47"/>
      <c r="S13" s="47"/>
      <c r="T13" s="47"/>
      <c r="U13" s="47"/>
      <c r="V13" s="30"/>
      <c r="W13" s="30"/>
      <c r="X13" s="30"/>
      <c r="Y13" s="30"/>
      <c r="Z13" s="30"/>
      <c r="AA13" s="30"/>
      <c r="AB13" s="30"/>
      <c r="AC13" s="30"/>
      <c r="AD13" s="30"/>
      <c r="AE13" s="30"/>
      <c r="AF13" s="30"/>
      <c r="AG13" s="30"/>
      <c r="AH13" s="30"/>
      <c r="AI13" s="30"/>
      <c r="AJ13" s="30"/>
      <c r="AK13" s="30"/>
      <c r="AL13" s="30"/>
      <c r="AM13" s="30"/>
      <c r="AN13" s="30"/>
      <c r="AO13" s="30"/>
      <c r="AP13" s="30"/>
      <c r="AQ13" s="30"/>
      <c r="AR13" s="30"/>
      <c r="AS13" s="30"/>
      <c r="AT13" s="30"/>
      <c r="AU13" s="30"/>
      <c r="AV13" s="30"/>
      <c r="AW13" s="30"/>
    </row>
    <row r="14" spans="1:7" ht="12" customHeight="1">
      <c r="A14" s="153"/>
      <c r="B14" s="116"/>
      <c r="C14" s="168"/>
      <c r="D14" s="169"/>
      <c r="E14" s="170"/>
      <c r="F14" s="171"/>
      <c r="G14" s="153"/>
    </row>
    <row r="15" spans="1:11" ht="18">
      <c r="A15" s="55"/>
      <c r="B15" s="761" t="s">
        <v>113</v>
      </c>
      <c r="C15" s="761"/>
      <c r="D15" s="761"/>
      <c r="E15" s="761"/>
      <c r="F15" s="761"/>
      <c r="G15" s="761"/>
      <c r="H15" s="761"/>
      <c r="I15" s="761"/>
      <c r="J15" s="761"/>
      <c r="K15" s="761"/>
    </row>
    <row r="16" spans="8:49" s="55" customFormat="1" ht="11.25" customHeight="1">
      <c r="H16" s="30"/>
      <c r="I16" s="30"/>
      <c r="J16" s="30"/>
      <c r="K16" s="30"/>
      <c r="L16" s="30"/>
      <c r="M16" s="30"/>
      <c r="N16" s="30"/>
      <c r="O16" s="30"/>
      <c r="P16" s="30"/>
      <c r="Q16" s="30"/>
      <c r="R16" s="30"/>
      <c r="S16" s="30"/>
      <c r="T16" s="30"/>
      <c r="U16" s="30"/>
      <c r="V16" s="30"/>
      <c r="W16" s="30"/>
      <c r="X16" s="30"/>
      <c r="Y16" s="30"/>
      <c r="Z16" s="30"/>
      <c r="AA16" s="30"/>
      <c r="AB16" s="30"/>
      <c r="AC16" s="30"/>
      <c r="AD16" s="30"/>
      <c r="AE16" s="30"/>
      <c r="AF16" s="30"/>
      <c r="AG16" s="30"/>
      <c r="AH16" s="30"/>
      <c r="AI16" s="30"/>
      <c r="AJ16" s="30"/>
      <c r="AK16" s="30"/>
      <c r="AL16" s="30"/>
      <c r="AM16" s="30"/>
      <c r="AN16" s="30"/>
      <c r="AO16" s="30"/>
      <c r="AP16" s="30"/>
      <c r="AQ16" s="30"/>
      <c r="AR16" s="30"/>
      <c r="AS16" s="30"/>
      <c r="AT16" s="30"/>
      <c r="AU16" s="30"/>
      <c r="AV16" s="30"/>
      <c r="AW16" s="30"/>
    </row>
    <row r="17" spans="2:11" ht="18">
      <c r="B17" s="56"/>
      <c r="C17" s="172"/>
      <c r="D17" s="172"/>
      <c r="E17" s="172"/>
      <c r="F17" s="172"/>
      <c r="G17" s="172"/>
      <c r="H17" s="172"/>
      <c r="I17" s="172"/>
      <c r="J17" s="172"/>
      <c r="K17" s="172"/>
    </row>
    <row r="18" spans="2:11" ht="18">
      <c r="B18" s="56"/>
      <c r="C18" s="172"/>
      <c r="D18" s="172"/>
      <c r="E18" s="172"/>
      <c r="F18" s="172"/>
      <c r="G18" s="172"/>
      <c r="H18" s="172"/>
      <c r="I18" s="172"/>
      <c r="J18" s="172"/>
      <c r="K18" s="172"/>
    </row>
    <row r="19" spans="2:11" ht="18">
      <c r="B19" s="56"/>
      <c r="C19" s="172"/>
      <c r="D19" s="172"/>
      <c r="E19" s="172"/>
      <c r="F19" s="172"/>
      <c r="G19" s="172"/>
      <c r="H19" s="172"/>
      <c r="I19" s="172"/>
      <c r="J19" s="172"/>
      <c r="K19" s="172"/>
    </row>
    <row r="20" spans="2:11" ht="18">
      <c r="B20" s="56"/>
      <c r="C20" s="172"/>
      <c r="D20" s="172"/>
      <c r="E20" s="172"/>
      <c r="F20" s="172"/>
      <c r="G20" s="172"/>
      <c r="H20" s="172"/>
      <c r="I20" s="172"/>
      <c r="J20" s="172"/>
      <c r="K20" s="172"/>
    </row>
    <row r="21" spans="3:11" ht="18">
      <c r="C21" s="172"/>
      <c r="D21" s="172"/>
      <c r="E21" s="172"/>
      <c r="F21" s="172"/>
      <c r="G21" s="172"/>
      <c r="H21" s="172"/>
      <c r="I21" s="172"/>
      <c r="J21" s="172"/>
      <c r="K21" s="172"/>
    </row>
    <row r="22" spans="3:11" ht="18">
      <c r="C22" s="172"/>
      <c r="D22" s="172"/>
      <c r="E22" s="172"/>
      <c r="F22" s="172"/>
      <c r="G22" s="172"/>
      <c r="H22" s="172"/>
      <c r="I22" s="172"/>
      <c r="J22" s="172"/>
      <c r="K22" s="172"/>
    </row>
    <row r="23" spans="2:7" ht="18">
      <c r="B23" s="153"/>
      <c r="C23" s="172"/>
      <c r="D23" s="153"/>
      <c r="E23" s="153"/>
      <c r="F23" s="153"/>
      <c r="G23" s="153"/>
    </row>
    <row r="24" spans="2:7" ht="18">
      <c r="B24" s="153"/>
      <c r="C24" s="56"/>
      <c r="D24" s="153"/>
      <c r="E24" s="153"/>
      <c r="F24" s="153"/>
      <c r="G24" s="153"/>
    </row>
    <row r="25" spans="2:7" ht="18">
      <c r="B25" s="153"/>
      <c r="C25" s="56"/>
      <c r="D25" s="153"/>
      <c r="E25" s="153"/>
      <c r="F25" s="153"/>
      <c r="G25" s="153"/>
    </row>
    <row r="28" spans="2:7" ht="18">
      <c r="B28" s="153"/>
      <c r="C28" s="56"/>
      <c r="D28" s="153"/>
      <c r="E28" s="153"/>
      <c r="F28" s="153"/>
      <c r="G28" s="153"/>
    </row>
    <row r="29" spans="2:7" ht="18">
      <c r="B29" s="153"/>
      <c r="C29" s="56"/>
      <c r="D29" s="153"/>
      <c r="E29" s="153"/>
      <c r="F29" s="153"/>
      <c r="G29" s="153"/>
    </row>
    <row r="30" spans="2:49" ht="18">
      <c r="B30" s="153"/>
      <c r="C30" s="56"/>
      <c r="D30" s="153"/>
      <c r="E30" s="153"/>
      <c r="F30" s="153"/>
      <c r="G30" s="153"/>
      <c r="H30" s="29"/>
      <c r="I30" s="29"/>
      <c r="J30" s="29"/>
      <c r="K30" s="29"/>
      <c r="L30" s="29"/>
      <c r="M30" s="29"/>
      <c r="N30" s="29"/>
      <c r="O30" s="29"/>
      <c r="P30" s="29"/>
      <c r="Q30" s="29"/>
      <c r="R30" s="29"/>
      <c r="S30" s="29"/>
      <c r="T30" s="29"/>
      <c r="U30" s="29"/>
      <c r="V30" s="29"/>
      <c r="W30" s="29"/>
      <c r="X30" s="29"/>
      <c r="Y30" s="29"/>
      <c r="Z30" s="29"/>
      <c r="AA30" s="29"/>
      <c r="AB30" s="29"/>
      <c r="AC30" s="29"/>
      <c r="AD30" s="29"/>
      <c r="AE30" s="29"/>
      <c r="AF30" s="29"/>
      <c r="AG30" s="29"/>
      <c r="AH30" s="29"/>
      <c r="AI30" s="29"/>
      <c r="AJ30" s="29"/>
      <c r="AK30" s="29"/>
      <c r="AL30" s="29"/>
      <c r="AM30" s="29"/>
      <c r="AN30" s="29"/>
      <c r="AO30" s="29"/>
      <c r="AP30" s="29"/>
      <c r="AQ30" s="29"/>
      <c r="AR30" s="29"/>
      <c r="AS30" s="29"/>
      <c r="AT30" s="29"/>
      <c r="AU30" s="29"/>
      <c r="AV30" s="29"/>
      <c r="AW30" s="29"/>
    </row>
    <row r="31" spans="2:49" ht="18">
      <c r="B31" s="153"/>
      <c r="C31" s="56"/>
      <c r="D31" s="153"/>
      <c r="E31" s="153"/>
      <c r="F31" s="153"/>
      <c r="G31" s="153"/>
      <c r="H31" s="29"/>
      <c r="I31" s="29"/>
      <c r="J31" s="29"/>
      <c r="K31" s="29"/>
      <c r="L31" s="29"/>
      <c r="M31" s="29"/>
      <c r="N31" s="29"/>
      <c r="O31" s="29"/>
      <c r="P31" s="29"/>
      <c r="Q31" s="29"/>
      <c r="R31" s="29"/>
      <c r="S31" s="29"/>
      <c r="T31" s="29"/>
      <c r="U31" s="29"/>
      <c r="V31" s="29"/>
      <c r="W31" s="29"/>
      <c r="X31" s="29"/>
      <c r="Y31" s="29"/>
      <c r="Z31" s="29"/>
      <c r="AA31" s="29"/>
      <c r="AB31" s="29"/>
      <c r="AC31" s="29"/>
      <c r="AD31" s="29"/>
      <c r="AE31" s="29"/>
      <c r="AF31" s="29"/>
      <c r="AG31" s="29"/>
      <c r="AH31" s="29"/>
      <c r="AI31" s="29"/>
      <c r="AJ31" s="29"/>
      <c r="AK31" s="29"/>
      <c r="AL31" s="29"/>
      <c r="AM31" s="29"/>
      <c r="AN31" s="29"/>
      <c r="AO31" s="29"/>
      <c r="AP31" s="29"/>
      <c r="AQ31" s="29"/>
      <c r="AR31" s="29"/>
      <c r="AS31" s="29"/>
      <c r="AT31" s="29"/>
      <c r="AU31" s="29"/>
      <c r="AV31" s="29"/>
      <c r="AW31" s="29"/>
    </row>
  </sheetData>
  <sheetProtection/>
  <mergeCells count="3">
    <mergeCell ref="B3:K3"/>
    <mergeCell ref="B4:K4"/>
    <mergeCell ref="B15:K15"/>
  </mergeCells>
  <hyperlinks>
    <hyperlink ref="A1" location="Index!A1" display="Index"/>
  </hyperlinks>
  <printOptions horizontalCentered="1" verticalCentered="1"/>
  <pageMargins left="0.75" right="0.75" top="1" bottom="1" header="0.5" footer="0.5"/>
  <pageSetup fitToHeight="1" fitToWidth="1" horizontalDpi="600" verticalDpi="600" orientation="landscape" r:id="rId1"/>
  <ignoredErrors>
    <ignoredError sqref="C8:I10"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Pemex Corporativo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Celina Torres Uribe</dc:creator>
  <cp:keywords/>
  <dc:description/>
  <cp:lastModifiedBy>Lopez Mendoza Alejandro</cp:lastModifiedBy>
  <dcterms:created xsi:type="dcterms:W3CDTF">2003-08-27T22:31:05Z</dcterms:created>
  <dcterms:modified xsi:type="dcterms:W3CDTF">2021-10-26T23:41:27Z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po_Doc">
    <vt:lpwstr>anexo_xls</vt:lpwstr>
  </property>
  <property fmtid="{D5CDD505-2E9C-101B-9397-08002B2CF9AE}" pid="3" name="Fecha">
    <vt:lpwstr>2021-09-30T00:00:00Z</vt:lpwstr>
  </property>
</Properties>
</file>